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11" documentId="120_S{2AC9BD13-BADA-5192-A53E-5A8FF88502F6}" xr6:coauthVersionLast="47" xr6:coauthVersionMax="47" xr10:uidLastSave="{A683B842-F9D4-4A10-811C-2C5C4B94D27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<sst xmlns="http://schemas.openxmlformats.org/spreadsheetml/2006/main" count="181541" uniqueCount="39146">
  <si>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</si>
  <si>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</si>
  <si>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</si>
  <si>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</si>
  <si>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</si>
  <si>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</si>
  <si>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</si>
  <si>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</si>
  <si>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</si>
  <si>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</si>
  <si>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</si>
  <si>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</si>
  <si>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</si>
  <si>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</si>
  <si>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</si>
  <si>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</si>
  <si>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</si>
  <si>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</si>
  <si>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</si>
  <si>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</si>
  <si>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</si>
  <si>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</si>
  <si>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</si>
  <si>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</si>
  <si>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</si>
  <si>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</si>
  <si>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</si>
  <si>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</si>
  <si>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</si>
  <si>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</si>
  <si>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</si>
  <si>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</si>
  <si>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</si>
  <si>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</si>
  <si>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</si>
  <si>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</si>
  <si>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</si>
  <si>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</si>
  <si>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</si>
  <si>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</si>
  <si>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</si>
  <si>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</si>
  <si>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</si>
  <si>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</si>
  <si>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</si>
  <si>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</si>
  <si>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</si>
  <si>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</si>
  <si>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</si>
  <si>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</si>
  <si>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</si>
  <si>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</si>
  <si>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</si>
  <si>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</si>
  <si>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</si>
  <si>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</si>
  <si>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</si>
  <si>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</si>
  <si>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</si>
  <si>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</si>
  <si>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</si>
  <si>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</si>
  <si>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</si>
  <si>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</si>
  <si>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</si>
  <si>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</si>
  <si>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</si>
  <si>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</si>
  <si>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</si>
  <si>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</si>
  <si>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</si>
  <si>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</si>
  <si>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</si>
  <si>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</si>
  <si>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</si>
  <si>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</si>
  <si>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</si>
  <si>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</si>
  <si>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</si>
  <si>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</si>
  <si>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</si>
  <si>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</si>
  <si>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</si>
  <si>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</si>
  <si>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</si>
  <si>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</si>
  <si>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</si>
  <si>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</si>
  <si>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</si>
  <si>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</si>
  <si>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</si>
  <si>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</si>
  <si>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</si>
  <si>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</si>
  <si>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</si>
  <si>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</si>
  <si>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</si>
  <si>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</si>
  <si>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</si>
  <si>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</si>
  <si>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</si>
  <si>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</si>
  <si>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</si>
  <si>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</si>
  <si>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</si>
  <si>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</si>
  <si>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</si>
  <si>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</si>
  <si>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</si>
  <si>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</si>
  <si>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</si>
  <si>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</si>
  <si>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</si>
  <si>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</si>
  <si>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</si>
  <si>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</si>
  <si>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</si>
  <si>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</si>
  <si>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</si>
  <si>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</si>
  <si>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</si>
  <si>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</si>
  <si>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</si>
  <si>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</si>
  <si>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</si>
  <si>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</si>
  <si>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</si>
  <si>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</si>
  <si>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</si>
  <si>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</si>
  <si>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</si>
  <si>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</si>
  <si>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</si>
  <si>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</si>
  <si>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</si>
  <si>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</si>
  <si>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</si>
  <si>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</si>
  <si>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</si>
  <si>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</si>
  <si>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</si>
  <si>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</si>
  <si>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</si>
  <si>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</si>
  <si>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</si>
  <si>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</si>
  <si>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</si>
  <si>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</si>
  <si>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</si>
  <si>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</si>
  <si>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</si>
  <si>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</si>
  <si>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</si>
  <si>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</si>
  <si>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</si>
  <si>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</si>
  <si>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</si>
  <si>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</si>
  <si>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</si>
  <si>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</si>
  <si>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</si>
  <si>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</si>
  <si>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</si>
  <si>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</si>
  <si>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</si>
  <si>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</si>
  <si>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</si>
  <si>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</si>
  <si>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</si>
  <si>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</si>
  <si>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</si>
  <si>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</si>
  <si>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</si>
  <si>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</si>
  <si>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</si>
  <si>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</si>
  <si>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</si>
  <si>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</si>
  <si>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</si>
  <si>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</si>
  <si>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</si>
  <si>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</si>
  <si>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</si>
  <si>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</si>
  <si>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</si>
  <si>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</si>
  <si>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</si>
  <si>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</si>
  <si>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</si>
  <si>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</si>
  <si>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</si>
  <si>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</si>
  <si>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</si>
  <si>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</si>
  <si>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</si>
  <si>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</si>
  <si>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</si>
  <si>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</si>
  <si>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</si>
  <si>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</si>
  <si>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</si>
  <si>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</si>
  <si>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</si>
  <si>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</si>
  <si>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</si>
  <si>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</si>
  <si>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</si>
  <si>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</si>
  <si>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</si>
  <si>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</si>
  <si>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</si>
  <si>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</si>
  <si>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</si>
  <si>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</si>
  <si>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</si>
  <si>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</si>
  <si>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</si>
  <si>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</si>
  <si>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</si>
  <si>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</si>
  <si>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</si>
  <si>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</si>
  <si>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</si>
  <si>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</si>
  <si>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</si>
  <si>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</si>
  <si>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</si>
  <si>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</si>
  <si>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</si>
  <si>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</si>
  <si>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</si>
  <si>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</si>
  <si>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</si>
  <si>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</si>
  <si>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</si>
  <si>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</si>
  <si>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</si>
  <si>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</si>
  <si>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</si>
  <si>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</si>
  <si>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</si>
  <si>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</si>
  <si>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</si>
  <si>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</si>
  <si>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</si>
  <si>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</si>
  <si>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</si>
  <si>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</si>
  <si>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</si>
  <si>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</si>
  <si>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</si>
  <si>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</si>
  <si>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</si>
  <si>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</si>
  <si>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</si>
  <si>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</si>
  <si>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</si>
  <si>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</si>
  <si>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</si>
  <si>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</si>
  <si>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</si>
  <si>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</si>
  <si>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</si>
  <si>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</si>
  <si>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</si>
  <si>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</si>
  <si>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</si>
  <si>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</si>
  <si>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</si>
  <si>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</si>
  <si>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</si>
  <si>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</si>
  <si>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</si>
  <si>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</si>
  <si>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</si>
  <si>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</si>
  <si>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</si>
  <si>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</si>
  <si>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</si>
  <si>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</si>
  <si>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</si>
  <si>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</si>
  <si>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</si>
  <si>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</si>
  <si>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</si>
  <si>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</si>
  <si>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</si>
  <si>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</si>
  <si>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</si>
  <si>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</si>
  <si>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</si>
  <si>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</si>
  <si>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</si>
  <si>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</si>
  <si>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</si>
  <si>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</si>
  <si>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</si>
  <si>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</si>
  <si>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</si>
  <si>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</si>
  <si>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</si>
  <si>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</si>
  <si>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</si>
  <si>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</si>
  <si>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</si>
  <si>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</si>
  <si>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</si>
  <si>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</si>
  <si>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</si>
  <si>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</si>
  <si>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</si>
  <si>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</si>
  <si>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</si>
  <si>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</si>
  <si>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</si>
  <si>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</si>
  <si>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</si>
  <si>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</si>
  <si>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</si>
  <si>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</si>
  <si>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</si>
  <si>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</si>
  <si>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</si>
  <si>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</si>
  <si>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</si>
  <si>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</si>
  <si>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</si>
  <si>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</si>
  <si>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</si>
  <si>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</si>
  <si>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</si>
  <si>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</si>
  <si>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</si>
  <si>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</si>
  <si>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</si>
  <si>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</si>
  <si>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</si>
  <si>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</si>
  <si>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</si>
  <si>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</si>
  <si>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</si>
  <si>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</si>
  <si>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</si>
  <si>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</si>
  <si>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</si>
  <si>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</si>
  <si>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</si>
  <si>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</si>
  <si>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</si>
  <si>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</si>
  <si>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</si>
  <si>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</si>
  <si>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</si>
  <si>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</si>
  <si>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</si>
  <si>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</si>
  <si>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</si>
  <si>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</si>
  <si>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</si>
  <si>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</si>
  <si>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</si>
  <si>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</si>
  <si>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</si>
  <si>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</si>
  <si>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</si>
  <si>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</si>
  <si>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</si>
  <si>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</si>
  <si>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</si>
  <si>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</si>
  <si>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</si>
  <si>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</si>
  <si>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</si>
  <si>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</si>
  <si>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</si>
  <si>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</si>
  <si>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</si>
  <si>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</si>
  <si>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</si>
  <si>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</si>
  <si>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</si>
  <si>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</si>
  <si>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</si>
  <si>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</si>
  <si>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</si>
  <si>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</si>
  <si>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</si>
  <si>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</si>
  <si>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</si>
  <si>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</si>
  <si>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</si>
  <si>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</si>
  <si>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</si>
  <si>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</si>
  <si>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</si>
  <si>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</si>
  <si>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</si>
  <si>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</si>
  <si>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</si>
  <si>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</si>
  <si>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</si>
  <si>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</si>
  <si>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</si>
  <si>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</si>
  <si>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</si>
  <si>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</si>
  <si>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</si>
  <si>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</si>
  <si>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</si>
  <si>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</si>
  <si>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</si>
  <si>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</si>
  <si>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</si>
  <si>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</si>
  <si>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</si>
  <si>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</si>
  <si>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</si>
  <si>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</si>
  <si>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</si>
  <si>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</si>
  <si>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</si>
  <si>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</si>
  <si>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</si>
  <si>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</si>
  <si>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</si>
  <si>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</si>
  <si>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</si>
  <si>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</si>
  <si>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</si>
  <si>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</si>
  <si>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</si>
  <si>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</si>
  <si>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</si>
  <si>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</si>
  <si>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</si>
  <si>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</si>
  <si>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</si>
  <si>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</si>
  <si>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</si>
  <si>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</si>
  <si>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</si>
  <si>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</si>
  <si>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</si>
  <si>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</si>
  <si>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</si>
  <si>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</si>
  <si>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</si>
  <si>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</si>
  <si>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</si>
  <si>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</si>
  <si>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</si>
  <si>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</si>
  <si>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</si>
  <si>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</si>
  <si>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</si>
  <si>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</si>
  <si>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</si>
  <si>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</si>
  <si>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</si>
  <si>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</si>
  <si>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</si>
  <si>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</si>
  <si>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</si>
  <si>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</si>
  <si>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</si>
  <si>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</si>
  <si>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</si>
  <si>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</si>
  <si>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</si>
  <si>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</si>
  <si>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</si>
  <si>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</si>
  <si>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</si>
  <si>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</si>
  <si>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</si>
  <si>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</si>
  <si>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</si>
  <si>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</si>
  <si>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</si>
  <si>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</si>
  <si>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</si>
  <si>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</si>
  <si>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</si>
  <si>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</si>
  <si>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</si>
  <si>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</si>
  <si>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</si>
  <si>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</si>
  <si>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</si>
  <si>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</si>
  <si>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</si>
  <si>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</si>
  <si>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</si>
  <si>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</si>
  <si>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</si>
  <si>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</si>
  <si>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</si>
  <si>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</si>
  <si>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</si>
  <si>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</si>
  <si>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</si>
  <si>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</si>
  <si>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</si>
  <si>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</si>
  <si>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</si>
  <si>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</si>
  <si>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</si>
  <si>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</si>
  <si>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</si>
  <si>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</si>
  <si>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</si>
  <si>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</si>
  <si>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</si>
  <si>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</si>
  <si>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</si>
  <si>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</si>
  <si>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</si>
  <si>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</si>
  <si>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</si>
  <si>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</si>
  <si>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</si>
  <si>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</si>
  <si>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</si>
  <si>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</si>
  <si>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</si>
  <si>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</si>
  <si>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</si>
  <si>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</si>
  <si>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</si>
  <si>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</si>
  <si>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</si>
  <si>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</si>
  <si>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</si>
  <si>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</si>
  <si>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</si>
  <si>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</si>
  <si>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</si>
  <si>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</si>
  <si>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</si>
  <si>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</si>
  <si>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</si>
  <si>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</si>
  <si>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</si>
  <si>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</si>
  <si>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</si>
  <si>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</si>
  <si>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</si>
  <si>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</si>
  <si>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</si>
  <si>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</si>
  <si>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</si>
  <si>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</si>
  <si>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</si>
  <si>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</si>
  <si>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</si>
  <si>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</si>
  <si>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</si>
  <si>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</si>
  <si>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</si>
  <si>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</si>
  <si>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</si>
  <si>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</si>
  <si>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</si>
  <si>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</si>
  <si>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</si>
  <si>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</si>
  <si>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</si>
  <si>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</si>
  <si>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</si>
  <si>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</si>
  <si>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</si>
  <si>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</si>
  <si>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</si>
  <si>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</si>
  <si>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</si>
  <si>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</si>
  <si>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</si>
  <si>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</si>
  <si>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</si>
  <si>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</si>
  <si>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</si>
  <si>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</si>
  <si>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</si>
  <si>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</si>
  <si>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</si>
  <si>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</si>
  <si>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</si>
  <si>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</si>
  <si>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</si>
  <si>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</si>
  <si>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</si>
  <si>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</si>
  <si>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</si>
  <si>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</si>
  <si>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</si>
  <si>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</si>
  <si>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</si>
  <si>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</si>
  <si>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</si>
  <si>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</si>
  <si>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</si>
  <si>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</si>
  <si>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</si>
  <si>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</si>
  <si>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</si>
  <si>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</si>
  <si>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</si>
  <si>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</si>
  <si>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</si>
  <si>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</si>
  <si>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</si>
  <si>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</si>
  <si>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</si>
  <si>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</si>
  <si>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</si>
  <si>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</si>
  <si>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</si>
  <si>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</si>
  <si>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</si>
  <si>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</si>
  <si>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</si>
  <si>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</si>
  <si>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</si>
  <si>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</si>
  <si>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</si>
  <si>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</si>
  <si>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</si>
  <si>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</si>
  <si>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</si>
  <si>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</si>
  <si>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</si>
  <si>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</si>
  <si>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</si>
  <si>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</si>
  <si>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</si>
  <si>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</si>
  <si>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</si>
  <si>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</si>
  <si>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</si>
  <si>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</si>
  <si>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</si>
  <si>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</si>
  <si>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</si>
  <si>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</si>
  <si>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</si>
  <si>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</si>
  <si>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</si>
  <si>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</si>
  <si>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</si>
  <si>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</si>
  <si>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</si>
  <si>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</si>
  <si>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</si>
  <si>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</si>
  <si>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</si>
  <si>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</si>
  <si>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</si>
  <si>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</si>
  <si>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</si>
  <si>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</si>
  <si>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</si>
  <si>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</si>
  <si>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</si>
  <si>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</si>
  <si>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</si>
  <si>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</si>
  <si>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</si>
  <si>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</si>
  <si>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</si>
  <si>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</si>
  <si>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</si>
  <si>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</si>
  <si>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</si>
  <si>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</si>
  <si>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</si>
  <si>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</si>
  <si>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</si>
  <si>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</si>
  <si>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</si>
  <si>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</si>
  <si>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</si>
  <si>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</si>
  <si>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</si>
  <si>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</si>
  <si>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</si>
  <si>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</si>
  <si>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</si>
  <si>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</si>
  <si>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</si>
  <si>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</si>
  <si>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</si>
  <si>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</si>
  <si>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</si>
  <si>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</si>
  <si>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</si>
  <si>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</si>
  <si>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</si>
  <si>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</si>
  <si>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</si>
  <si>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</si>
  <si>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</si>
  <si>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</si>
  <si>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</si>
  <si>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</si>
  <si>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</si>
  <si>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</si>
  <si>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</si>
  <si>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</si>
  <si>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</si>
  <si>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</si>
  <si>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</si>
  <si>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</si>
  <si>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</si>
  <si>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</si>
  <si>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</si>
  <si>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</si>
  <si>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</si>
  <si>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</si>
  <si>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</si>
  <si>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</si>
  <si>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</si>
  <si>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</si>
  <si>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</si>
  <si>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</si>
  <si>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</si>
  <si>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</si>
  <si>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</si>
  <si>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</si>
  <si>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</si>
  <si>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</si>
  <si>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</si>
  <si>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</si>
  <si>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</si>
  <si>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</si>
  <si>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</si>
  <si>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</si>
  <si>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</si>
  <si>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</si>
  <si>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</si>
  <si>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</si>
  <si>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</si>
  <si>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</si>
  <si>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</si>
  <si>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</si>
  <si>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</si>
  <si>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</si>
  <si>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</si>
  <si>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</si>
  <si>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</si>
  <si>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</si>
  <si>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</si>
  <si>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</si>
  <si>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</si>
  <si>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</si>
  <si>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</si>
  <si>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</si>
  <si>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</si>
  <si>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</si>
  <si>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</si>
  <si>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</si>
  <si>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</si>
  <si>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</si>
  <si>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</si>
  <si>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</si>
  <si>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</si>
  <si>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</si>
  <si>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</si>
  <si>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</si>
  <si>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</si>
  <si>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</si>
  <si>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</si>
  <si>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</si>
  <si>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</si>
  <si>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</si>
  <si>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</si>
  <si>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</si>
  <si>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</si>
  <si>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</si>
  <si>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</si>
  <si>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</si>
  <si>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</si>
  <si>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</si>
  <si>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</si>
  <si>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</si>
  <si>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</si>
  <si>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</si>
  <si>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</si>
  <si>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</si>
  <si>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</si>
  <si>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</si>
  <si>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</si>
  <si>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</si>
  <si>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</si>
  <si>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</si>
  <si>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</si>
  <si>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</si>
  <si>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</si>
  <si>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</si>
  <si>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</si>
  <si>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</si>
  <si>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</si>
  <si>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</si>
  <si>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</si>
  <si>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</si>
  <si>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</si>
  <si>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</si>
  <si>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</si>
  <si>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</si>
  <si>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</si>
  <si>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</si>
  <si>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</si>
  <si>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</si>
  <si>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</si>
  <si>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</si>
  <si>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</si>
  <si>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</si>
  <si>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</si>
  <si>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</si>
  <si>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</si>
  <si>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</si>
  <si>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</si>
  <si>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</si>
  <si>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</si>
  <si>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</si>
  <si>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</si>
  <si>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</si>
  <si>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</si>
  <si>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</si>
  <si>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</si>
  <si>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</si>
  <si>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</si>
  <si>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</si>
  <si>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</si>
  <si>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</si>
  <si>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</si>
  <si>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</si>
  <si>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</si>
  <si>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</si>
  <si>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</si>
  <si>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</si>
  <si>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</si>
  <si>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</si>
  <si>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</si>
  <si>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</si>
  <si>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</si>
  <si>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</si>
  <si>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</si>
  <si>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</si>
  <si>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</si>
  <si>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</si>
  <si>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</si>
  <si>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</si>
  <si>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</si>
  <si>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</si>
  <si>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</si>
  <si>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</si>
  <si>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</si>
  <si>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</si>
  <si>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</si>
  <si>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</si>
  <si>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</si>
  <si>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</si>
  <si>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</si>
  <si>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</si>
  <si>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</si>
  <si>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</si>
  <si>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</si>
  <si>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</si>
  <si>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</si>
  <si>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</si>
  <si>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</si>
  <si>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</si>
  <si>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</si>
  <si>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</si>
  <si>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</si>
  <si>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</si>
  <si>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</si>
  <si>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</si>
  <si>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</si>
  <si>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</si>
  <si>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</si>
  <si>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</si>
  <si>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</si>
  <si>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</si>
  <si>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</si>
  <si>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</si>
  <si>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</si>
  <si>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</si>
  <si>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</si>
  <si>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</si>
  <si>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</si>
  <si>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</si>
  <si>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</si>
  <si>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</si>
  <si>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</si>
  <si>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</si>
  <si>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</si>
  <si>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</si>
  <si>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</si>
  <si>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</si>
  <si>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</si>
  <si>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</si>
  <si>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</si>
  <si>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</si>
  <si>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</si>
  <si>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</si>
  <si>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</si>
  <si>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</si>
  <si>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</si>
  <si>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</si>
  <si>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</si>
  <si>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</si>
  <si>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</si>
  <si>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</si>
  <si>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</si>
  <si>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</si>
  <si>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</si>
  <si>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</si>
  <si>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</si>
  <si>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</si>
  <si>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</si>
  <si>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</si>
  <si>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</si>
  <si>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</si>
  <si>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</si>
  <si>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</si>
  <si>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</si>
  <si>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</si>
  <si>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</si>
  <si>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</si>
  <si>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</si>
  <si>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</si>
  <si>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</si>
  <si>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</si>
  <si>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</si>
  <si>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</si>
  <si>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</si>
  <si>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</si>
  <si>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</si>
  <si>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</si>
  <si>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</si>
  <si>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</si>
  <si>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</si>
  <si>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</si>
  <si>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</si>
  <si>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</si>
  <si>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</si>
  <si>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</si>
  <si>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</si>
  <si>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</si>
  <si>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</si>
  <si>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</si>
  <si>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</si>
  <si>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</si>
  <si>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</si>
  <si>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</si>
  <si>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</si>
  <si>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</si>
  <si>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</si>
  <si>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</si>
  <si>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</si>
  <si>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</si>
  <si>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</si>
  <si>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</si>
  <si>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</si>
  <si>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</si>
  <si>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</si>
  <si>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</si>
  <si>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</si>
  <si>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</si>
  <si>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</si>
  <si>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</si>
  <si>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</si>
  <si>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</si>
  <si>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</si>
  <si>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</si>
  <si>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</si>
  <si>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</si>
  <si>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</si>
  <si>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</si>
  <si>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</si>
  <si>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</si>
  <si>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</si>
  <si>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</si>
  <si>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</si>
  <si>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</si>
  <si>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</si>
  <si>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</si>
  <si>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</si>
  <si>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</si>
  <si>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</si>
  <si>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</si>
  <si>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</si>
  <si>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</si>
  <si>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</si>
  <si>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</si>
  <si>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</si>
  <si>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</si>
  <si>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</si>
  <si>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</si>
  <si>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</si>
  <si>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</si>
  <si>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</si>
  <si>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</si>
  <si>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</si>
  <si>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</si>
  <si>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</si>
  <si>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</si>
  <si>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</si>
  <si>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</si>
  <si>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</si>
  <si>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</si>
  <si>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</si>
  <si>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</si>
  <si>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</si>
  <si>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</si>
  <si>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</si>
  <si>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</si>
  <si>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</si>
  <si>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</si>
  <si>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</si>
  <si>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</si>
  <si>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</si>
  <si>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</si>
  <si>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</si>
  <si>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</si>
  <si>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</si>
  <si>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</si>
  <si>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</si>
  <si>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</si>
  <si>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</si>
  <si>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</si>
  <si>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</si>
  <si>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</si>
  <si>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</si>
  <si>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</si>
  <si>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</si>
  <si>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</si>
  <si>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</si>
  <si>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</si>
  <si>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</si>
  <si>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</si>
  <si>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</si>
  <si>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</si>
  <si>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</si>
  <si>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</si>
  <si>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</si>
  <si>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</si>
  <si>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</si>
  <si>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</si>
  <si>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</si>
  <si>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</si>
  <si>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</si>
  <si>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</si>
  <si>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</si>
  <si>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</si>
  <si>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</si>
  <si>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</si>
  <si>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</si>
  <si>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</si>
  <si>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</si>
  <si>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</si>
  <si>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</si>
  <si>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</si>
  <si>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</si>
  <si>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</si>
  <si>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</si>
  <si>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</si>
  <si>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</si>
  <si>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</si>
  <si>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</si>
  <si>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</si>
  <si>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</si>
  <si>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</si>
  <si>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</si>
  <si>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</si>
  <si>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</si>
  <si>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</si>
  <si>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</si>
  <si>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</si>
  <si>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</si>
  <si>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</si>
  <si>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</si>
  <si>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</si>
  <si>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</si>
  <si>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</si>
  <si>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</si>
  <si>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</si>
  <si>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</si>
  <si>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</si>
  <si>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</si>
  <si>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</si>
  <si>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</si>
  <si>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</si>
  <si>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</si>
  <si>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</si>
  <si>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</si>
  <si>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</si>
  <si>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</si>
  <si>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</si>
  <si>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</si>
  <si>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</si>
  <si>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</si>
  <si>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</si>
  <si>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</si>
  <si>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</si>
  <si>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</si>
  <si>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</si>
  <si>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</si>
  <si>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</si>
  <si>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</si>
  <si>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</si>
  <si>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</si>
  <si>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</si>
  <si>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</si>
  <si>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</si>
  <si>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</si>
  <si>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</si>
  <si>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</si>
  <si>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</si>
  <si>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</si>
  <si>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</si>
  <si>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</si>
  <si>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</si>
  <si>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</si>
  <si>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</si>
  <si>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</si>
  <si>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</si>
  <si>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</si>
  <si>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</si>
  <si>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</si>
  <si>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</si>
  <si>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</si>
  <si>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</si>
  <si>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</si>
  <si>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</si>
  <si>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</si>
  <si>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</si>
  <si>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</si>
  <si>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</si>
  <si>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</si>
  <si>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</si>
  <si>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</si>
  <si>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</si>
  <si>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</si>
  <si>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</si>
  <si>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</si>
  <si>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</si>
  <si>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</si>
  <si>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</si>
  <si>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</si>
  <si>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</si>
  <si>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</si>
  <si>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</si>
  <si>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</si>
  <si>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</si>
  <si>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</si>
  <si>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</si>
  <si>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</si>
  <si>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</si>
  <si>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</si>
  <si>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</si>
  <si>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</si>
  <si>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</si>
  <si>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</si>
  <si>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</si>
  <si>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</si>
  <si>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</si>
  <si>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</si>
  <si>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</si>
  <si>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</si>
  <si>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</si>
  <si>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</si>
  <si>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</si>
  <si>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</si>
  <si>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</si>
  <si>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</si>
  <si>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</si>
  <si>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</si>
  <si>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</si>
  <si>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</si>
  <si>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</si>
  <si>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</si>
  <si>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</si>
  <si>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</si>
  <si>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</si>
  <si>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</si>
  <si>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</si>
  <si>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</si>
  <si>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</si>
  <si>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</si>
  <si>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</si>
  <si>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</si>
  <si>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</si>
  <si>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</si>
  <si>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</si>
  <si>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</si>
  <si>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</si>
  <si>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</si>
  <si>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</si>
  <si>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</si>
  <si>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</si>
  <si>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</si>
  <si>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</si>
  <si>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</si>
  <si>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</si>
  <si>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</si>
  <si>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</si>
  <si>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</si>
  <si>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</si>
  <si>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</si>
  <si>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</si>
  <si>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</si>
  <si>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</si>
  <si>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</si>
  <si>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</si>
  <si>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</si>
  <si>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</si>
  <si>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</si>
  <si>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</si>
  <si>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</si>
  <si>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</si>
  <si>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</si>
  <si>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</si>
  <si>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</si>
  <si>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</si>
  <si>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</si>
  <si>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</si>
  <si>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</si>
  <si>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</si>
  <si>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</si>
  <si>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</si>
  <si>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</si>
  <si>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</si>
  <si>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</si>
  <si>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</si>
  <si>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</si>
  <si>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</si>
  <si>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</si>
  <si>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</si>
  <si>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</si>
  <si>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</si>
  <si>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</si>
  <si>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</si>
  <si>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</si>
  <si>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</si>
  <si>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</si>
  <si>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</si>
  <si>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</si>
  <si>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</si>
  <si>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</si>
  <si>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</si>
  <si>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</si>
  <si>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</si>
  <si>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</si>
  <si>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</si>
  <si>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</si>
  <si>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</si>
  <si>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</si>
  <si>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</si>
  <si>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</si>
  <si>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</si>
  <si>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</si>
  <si>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</si>
  <si>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</si>
  <si>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</si>
  <si>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</si>
  <si>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</si>
  <si>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</si>
  <si>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</si>
  <si>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</si>
  <si>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</si>
  <si>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</si>
  <si>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</si>
  <si>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</si>
  <si>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</si>
  <si>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</si>
  <si>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</si>
  <si>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</si>
  <si>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</si>
  <si>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</si>
  <si>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</si>
  <si>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</si>
  <si>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</si>
  <si>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</si>
  <si>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</si>
  <si>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</si>
  <si>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</si>
  <si>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</si>
  <si>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</si>
  <si>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</si>
  <si>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</si>
  <si>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</si>
  <si>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</si>
  <si>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</si>
  <si>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</si>
  <si>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</si>
  <si>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</si>
  <si>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</si>
  <si>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</si>
  <si>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</si>
  <si>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</si>
  <si>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</si>
  <si>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</si>
  <si>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</si>
  <si>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</si>
  <si>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</si>
  <si>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</si>
  <si>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</si>
  <si>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</si>
  <si>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</si>
  <si>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</si>
  <si>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</si>
  <si>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</si>
  <si>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</si>
  <si>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</si>
  <si>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</si>
  <si>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</si>
  <si>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</si>
  <si>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</si>
  <si>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</si>
  <si>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</si>
  <si>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</si>
  <si>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</si>
  <si>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</si>
  <si>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</si>
  <si>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</si>
  <si>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</si>
  <si>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</si>
  <si>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</si>
  <si>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</si>
  <si>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</si>
  <si>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</si>
  <si>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</si>
  <si>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</si>
  <si>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</si>
  <si>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</si>
  <si>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</si>
  <si>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</si>
  <si>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</si>
  <si>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</si>
  <si>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</si>
  <si>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</si>
  <si>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</si>
  <si>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</si>
  <si>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</si>
  <si>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</si>
  <si>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</si>
  <si>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</si>
  <si>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</si>
  <si>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</si>
  <si>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</si>
  <si>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</si>
  <si>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</si>
  <si>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</si>
  <si>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</si>
  <si>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</si>
  <si>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</si>
  <si>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</si>
  <si>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</si>
  <si>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</si>
  <si>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</si>
  <si>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</si>
  <si>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</si>
  <si>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</si>
  <si>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</si>
  <si>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</si>
  <si>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</si>
  <si>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</si>
  <si>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</si>
  <si>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</si>
  <si>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</si>
  <si>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</si>
  <si>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</si>
  <si>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</si>
  <si>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</si>
  <si>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</si>
  <si>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</si>
  <si>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</si>
  <si>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</si>
  <si>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</si>
  <si>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</si>
  <si>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</si>
  <si>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</si>
  <si>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</si>
  <si>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</si>
  <si>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</si>
  <si>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</si>
  <si>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</si>
  <si>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</si>
  <si>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</si>
  <si>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</si>
  <si>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</si>
  <si>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</si>
  <si>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</si>
  <si>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</si>
  <si>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</si>
  <si>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</si>
  <si>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</si>
  <si>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</si>
  <si>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</si>
  <si>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</si>
  <si>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</si>
  <si>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</si>
  <si>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</si>
  <si>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</si>
  <si>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</si>
  <si>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</si>
  <si>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</si>
  <si>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</si>
  <si>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</si>
  <si>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</si>
  <si>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</si>
  <si>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</si>
  <si>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</si>
  <si>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</si>
  <si>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</si>
  <si>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</si>
  <si>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</si>
  <si>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</si>
  <si>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</si>
  <si>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</si>
  <si>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</si>
  <si>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</si>
  <si>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</si>
  <si>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</si>
  <si>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</si>
  <si>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</si>
  <si>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</si>
  <si>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</si>
  <si>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</si>
  <si>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</si>
  <si>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</si>
  <si>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</si>
  <si>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</si>
  <si>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</si>
  <si>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</si>
  <si>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</si>
  <si>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</si>
  <si>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</si>
  <si>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</si>
  <si>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</si>
  <si>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</si>
  <si>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</si>
  <si>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</si>
  <si>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</si>
  <si>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</si>
  <si>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</si>
  <si>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</si>
  <si>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</si>
  <si>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</si>
  <si>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</si>
  <si>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</si>
  <si>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</si>
  <si>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</si>
  <si>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</si>
  <si>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</si>
  <si>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</si>
  <si>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</si>
  <si>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</si>
  <si>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</si>
  <si>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</si>
  <si>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</si>
  <si>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</si>
  <si>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</si>
  <si>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</si>
  <si>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</si>
  <si>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</si>
  <si>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</si>
  <si>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</si>
  <si>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</si>
  <si>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</si>
  <si>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</si>
  <si>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</si>
  <si>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</si>
  <si>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</si>
  <si>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</si>
  <si>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</si>
  <si>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</si>
  <si>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</si>
  <si>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</si>
  <si>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</si>
  <si>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</si>
  <si>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</si>
  <si>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</si>
  <si>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</si>
  <si>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</si>
  <si>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</si>
  <si>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</si>
  <si>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</si>
  <si>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</si>
  <si>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</si>
  <si>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</si>
  <si>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</si>
  <si>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</si>
  <si>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</si>
  <si>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</si>
  <si>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</si>
  <si>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</si>
  <si>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</si>
  <si>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</si>
  <si>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</si>
  <si>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</si>
  <si>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</si>
  <si>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</si>
  <si>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</si>
  <si>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</si>
  <si>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</si>
  <si>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</si>
  <si>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</si>
  <si>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</si>
  <si>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</si>
  <si>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</si>
  <si>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</si>
  <si>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</si>
  <si>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</si>
  <si>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</si>
  <si>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</si>
  <si>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</si>
  <si>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</si>
  <si>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</si>
  <si>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</si>
  <si>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</si>
  <si>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</si>
  <si>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</si>
  <si>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</si>
  <si>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</si>
  <si>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</si>
  <si>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</si>
  <si>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</si>
  <si>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</si>
  <si>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</si>
  <si>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</si>
  <si>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</si>
  <si>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</si>
  <si>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</si>
  <si>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</si>
  <si>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</si>
  <si>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</si>
  <si>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</si>
  <si>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</si>
  <si>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</si>
  <si>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</si>
  <si>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</si>
  <si>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</si>
  <si>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</si>
  <si>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</si>
  <si>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</si>
  <si>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</si>
  <si>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</si>
  <si>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</si>
  <si>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</si>
  <si>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</si>
  <si>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</si>
  <si>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</si>
  <si>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</si>
  <si>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</si>
  <si>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</si>
  <si>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</si>
  <si>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</si>
  <si>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</si>
  <si>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</si>
  <si>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</si>
  <si>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</si>
  <si>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</si>
  <si>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</si>
  <si>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</si>
  <si>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</si>
  <si>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</si>
  <si>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</si>
  <si>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</si>
  <si>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</si>
  <si>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</si>
  <si>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</si>
  <si>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</si>
  <si>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</si>
  <si>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</si>
  <si>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</si>
  <si>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</si>
  <si>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</si>
  <si>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</si>
  <si>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</si>
  <si>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</si>
  <si>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</si>
  <si>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</si>
  <si>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</si>
  <si>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</si>
  <si>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</si>
  <si>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</si>
  <si>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</si>
  <si>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</si>
  <si>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</si>
  <si>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</si>
  <si>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</si>
  <si>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</si>
  <si>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</si>
  <si>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</si>
  <si>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</si>
  <si>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</si>
  <si>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</si>
  <si>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</si>
  <si>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</si>
  <si>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</si>
  <si>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</si>
  <si>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</si>
  <si>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</si>
  <si>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</si>
  <si>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</si>
  <si>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</si>
  <si>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</si>
  <si>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</si>
  <si>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</si>
  <si>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</si>
  <si>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</si>
  <si>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</si>
  <si>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</si>
  <si>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</si>
  <si>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</si>
  <si>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</si>
  <si>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</si>
  <si>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</si>
  <si>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</si>
  <si>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</si>
  <si>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</si>
  <si>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</si>
  <si>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</si>
  <si>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</si>
  <si>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</si>
  <si>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</si>
  <si>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</si>
  <si>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</si>
  <si>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</si>
  <si>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</si>
  <si>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</si>
  <si>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</si>
  <si>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</si>
  <si>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</si>
  <si>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</si>
  <si>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</si>
  <si>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</si>
  <si>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</si>
  <si>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</si>
  <si>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</si>
  <si>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</si>
  <si>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</si>
  <si>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</si>
  <si>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</si>
  <si>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</si>
  <si>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</si>
  <si>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</si>
  <si>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</si>
  <si>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</si>
  <si>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</si>
  <si>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</si>
  <si>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</si>
  <si>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</si>
  <si>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</si>
  <si>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</si>
  <si>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</si>
  <si>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</si>
  <si>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</si>
  <si>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</si>
  <si>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</si>
  <si>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</si>
  <si>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</si>
  <si>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</si>
  <si>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</si>
  <si>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</si>
  <si>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</si>
  <si>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</si>
  <si>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</si>
  <si>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</si>
  <si>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</si>
  <si>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</si>
  <si>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</si>
  <si>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</si>
  <si>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</si>
  <si>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</si>
  <si>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</si>
  <si>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</si>
  <si>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</si>
  <si>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</si>
  <si>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</si>
  <si>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</si>
  <si>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</si>
  <si>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</si>
  <si>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</si>
  <si>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</si>
  <si>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</si>
  <si>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</si>
  <si>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</si>
  <si>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</si>
  <si>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</si>
  <si>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</si>
  <si>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</si>
  <si>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</si>
  <si>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</si>
  <si>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</si>
  <si>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</si>
  <si>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</si>
  <si>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</si>
  <si>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</si>
  <si>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</si>
  <si>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</si>
  <si>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</si>
  <si>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</si>
  <si>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</si>
  <si>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</si>
  <si>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</si>
  <si>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</si>
  <si>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</si>
  <si>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</si>
  <si>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</si>
  <si>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</si>
  <si>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</si>
  <si>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</si>
  <si>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</si>
  <si>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</si>
  <si>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</si>
  <si>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</si>
  <si>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</si>
  <si>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</si>
  <si>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</si>
  <si>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</si>
  <si>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</si>
  <si>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</si>
  <si>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</si>
  <si>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</si>
  <si>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</si>
  <si>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</si>
  <si>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</si>
  <si>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</si>
  <si>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</si>
  <si>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</si>
  <si>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</si>
  <si>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</si>
  <si>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</si>
  <si>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</si>
  <si>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</si>
  <si>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</si>
  <si>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</si>
  <si>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</si>
  <si>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</si>
  <si>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</si>
  <si>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</si>
  <si>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</si>
  <si>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</si>
  <si>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</si>
  <si>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</si>
  <si>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</si>
  <si>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</si>
  <si>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</si>
  <si>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</si>
  <si>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</si>
  <si>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</si>
  <si>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</si>
  <si>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</si>
  <si>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</si>
  <si>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</si>
  <si>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</si>
  <si>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</si>
  <si>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</si>
  <si>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</si>
  <si>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</si>
  <si>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</si>
  <si>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</si>
  <si>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</si>
  <si>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</si>
  <si>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</si>
  <si>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</si>
  <si>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</si>
  <si>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</si>
  <si>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</si>
  <si>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</si>
  <si>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</si>
  <si>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</si>
  <si>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</si>
  <si>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</si>
  <si>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</si>
  <si>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</si>
  <si>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</si>
  <si>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</si>
  <si>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</si>
  <si>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</si>
  <si>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</si>
  <si>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</si>
  <si>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</si>
  <si>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</si>
  <si>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</si>
  <si>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</si>
  <si>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</si>
  <si>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</si>
  <si>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</si>
  <si>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</si>
  <si>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</si>
  <si>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</si>
  <si>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</si>
  <si>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</si>
  <si>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</si>
  <si>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</si>
  <si>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</si>
  <si>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</si>
  <si>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</si>
  <si>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</si>
  <si>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</si>
  <si>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</si>
  <si>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</si>
  <si>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</si>
  <si>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</si>
  <si>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</si>
  <si>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</si>
  <si>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</si>
  <si>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</si>
  <si>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</si>
  <si>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</si>
  <si>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</si>
  <si>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</si>
  <si>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</si>
  <si>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</si>
  <si>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</si>
  <si>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</si>
  <si>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</si>
  <si>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</si>
  <si>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</si>
  <si>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</si>
  <si>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</si>
  <si>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</si>
  <si>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</si>
  <si>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</si>
  <si>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</si>
  <si>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</si>
  <si>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</si>
  <si>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</si>
  <si>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</si>
  <si>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</si>
  <si>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</si>
  <si>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</si>
  <si>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</si>
  <si>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</si>
  <si>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</si>
  <si>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</si>
  <si>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</si>
  <si>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</si>
  <si>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</si>
  <si>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</si>
  <si>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</si>
  <si>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</si>
  <si>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</si>
  <si>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</si>
  <si>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</si>
  <si>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</si>
  <si>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</si>
  <si>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</si>
  <si>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</si>
  <si>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</si>
  <si>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</si>
  <si>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</si>
  <si>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</si>
  <si>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</si>
  <si>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</si>
  <si>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</si>
  <si>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</si>
  <si>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</si>
  <si>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</si>
  <si>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</si>
  <si>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</si>
  <si>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</si>
  <si>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</si>
  <si>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</si>
  <si>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</si>
  <si>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</si>
  <si>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</si>
  <si>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</si>
  <si>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</si>
  <si>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</si>
  <si>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</si>
  <si>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</si>
  <si>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</si>
  <si>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</si>
  <si>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</si>
  <si>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</si>
  <si>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</si>
  <si>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</si>
  <si>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</si>
  <si>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</si>
  <si>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</si>
  <si>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</si>
  <si>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</si>
  <si>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</si>
  <si>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</si>
  <si>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</si>
  <si>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</si>
  <si>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</si>
  <si>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</si>
  <si>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</si>
  <si>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</si>
  <si>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</si>
  <si>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</si>
  <si>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</si>
  <si>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</si>
  <si>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</si>
  <si>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</si>
  <si>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</si>
  <si>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</si>
  <si>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</si>
  <si>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</si>
  <si>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</si>
  <si>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</si>
  <si>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</si>
  <si>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</si>
  <si>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</si>
  <si>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</si>
  <si>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</si>
  <si>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</si>
  <si>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</si>
  <si>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</si>
  <si>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</si>
  <si>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</si>
  <si>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</si>
  <si>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</si>
  <si>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</si>
  <si>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</si>
  <si>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</si>
  <si>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</si>
  <si>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</si>
  <si>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</si>
  <si>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</si>
  <si>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</si>
  <si>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</si>
  <si>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</si>
  <si>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</si>
  <si>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</si>
  <si>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</si>
  <si>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</si>
  <si>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</si>
  <si>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</si>
  <si>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</si>
  <si>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</si>
  <si>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</si>
  <si>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</si>
  <si>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</si>
  <si>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</si>
  <si>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</si>
  <si>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</si>
  <si>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</si>
  <si>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</si>
  <si>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</si>
  <si>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</si>
  <si>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</si>
  <si>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</si>
  <si>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</si>
  <si>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</si>
  <si>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</si>
  <si>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</si>
  <si>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</si>
  <si>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</si>
  <si>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</si>
  <si>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</si>
  <si>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</si>
  <si>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</si>
  <si>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</si>
  <si>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</si>
  <si>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</si>
  <si>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</si>
  <si>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</si>
  <si>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</si>
  <si>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</si>
  <si>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</si>
  <si>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</si>
  <si>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</si>
  <si>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</si>
  <si>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</si>
  <si>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</si>
  <si>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</si>
  <si>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</si>
  <si>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</si>
  <si>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</si>
  <si>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</si>
  <si>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</si>
  <si>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</si>
  <si>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</si>
  <si>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</si>
  <si>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</si>
  <si>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</si>
  <si>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</si>
  <si>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</si>
  <si>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</si>
  <si>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</si>
  <si>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</si>
  <si>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</si>
  <si>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</si>
  <si>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</si>
  <si>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</si>
  <si>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</si>
  <si>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</si>
  <si>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</si>
  <si>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</si>
  <si>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</si>
  <si>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</si>
  <si>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</si>
  <si>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</si>
  <si>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</si>
  <si>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</si>
  <si>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</si>
  <si>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</si>
  <si>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</si>
  <si>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</si>
  <si>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</si>
  <si>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</si>
  <si>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</si>
  <si>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</si>
  <si>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</si>
  <si>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</si>
  <si>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</si>
  <si>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</si>
  <si>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</si>
  <si>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</si>
  <si>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</si>
  <si>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</si>
  <si>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</si>
  <si>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</si>
  <si>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</si>
  <si>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</si>
  <si>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</si>
  <si>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</si>
  <si>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</si>
  <si>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</si>
  <si>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</si>
  <si>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</si>
  <si>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</si>
  <si>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</si>
  <si>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</si>
  <si>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</si>
  <si>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</si>
  <si>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</si>
  <si>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</si>
  <si>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</si>
  <si>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</si>
  <si>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</si>
  <si>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</si>
  <si>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</si>
  <si>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</si>
  <si>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</si>
  <si>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</si>
  <si>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</si>
  <si>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</si>
  <si>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</si>
  <si>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</si>
  <si>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</si>
  <si>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</si>
  <si>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</si>
  <si>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</si>
  <si>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</si>
  <si>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</si>
  <si>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</si>
  <si>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</si>
  <si>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</si>
  <si>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</si>
  <si>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</si>
  <si>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</si>
  <si>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</si>
  <si>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</si>
  <si>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</si>
  <si>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</si>
  <si>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</si>
  <si>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</si>
  <si>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</si>
  <si>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</si>
  <si>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</si>
  <si>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</si>
  <si>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</si>
  <si>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</si>
  <si>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</si>
  <si>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</si>
  <si>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</si>
  <si>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</si>
  <si>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</si>
  <si>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</si>
  <si>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</si>
  <si>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</si>
  <si>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</si>
  <si>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</si>
  <si>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</si>
  <si>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</si>
  <si>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</si>
  <si>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</si>
  <si>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</si>
  <si>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</si>
  <si>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</si>
  <si>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</si>
  <si>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</si>
  <si>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</si>
  <si>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</si>
  <si>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</si>
  <si>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</si>
  <si>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</si>
  <si>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</si>
  <si>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</si>
  <si>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</si>
  <si>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</si>
  <si>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</si>
  <si>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</si>
  <si>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</si>
  <si>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</si>
  <si>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</si>
  <si>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</si>
  <si>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</si>
  <si>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</si>
  <si>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</si>
  <si>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</si>
  <si>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</si>
  <si>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</si>
  <si>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</si>
  <si>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</si>
  <si>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</si>
  <si>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</si>
  <si>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</si>
  <si>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</si>
  <si>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</si>
  <si>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</si>
  <si>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</si>
  <si>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</si>
  <si>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</si>
  <si>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</si>
  <si>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</si>
  <si>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</si>
  <si>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</si>
  <si>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</si>
  <si>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</si>
  <si>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</si>
  <si>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</si>
  <si>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</si>
  <si>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</si>
  <si>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</si>
  <si>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</si>
  <si>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</si>
  <si>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</si>
  <si>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</si>
  <si>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</si>
  <si>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</si>
  <si>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</si>
  <si>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</si>
  <si>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</si>
  <si>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</si>
  <si>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</si>
  <si>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</si>
  <si>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</si>
  <si>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</si>
  <si>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</si>
  <si>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</si>
  <si>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</si>
  <si>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</si>
  <si>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</si>
  <si>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</si>
  <si>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</si>
  <si>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</si>
  <si>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</si>
  <si>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</si>
  <si>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</si>
  <si>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</si>
  <si>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</si>
  <si>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</si>
  <si>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</si>
  <si>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</si>
  <si>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</si>
  <si>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</si>
  <si>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</si>
  <si>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</si>
  <si>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</si>
  <si>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</si>
  <si>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</si>
  <si>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</si>
  <si>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</si>
  <si>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</si>
  <si>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</si>
  <si>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</si>
  <si>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</si>
  <si>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</si>
  <si>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</si>
  <si>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</si>
  <si>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</si>
  <si>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</si>
  <si>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</si>
  <si>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</si>
  <si>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</si>
  <si>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</si>
  <si>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</si>
  <si>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</si>
  <si>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</si>
  <si>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</si>
  <si>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</si>
  <si>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</si>
  <si>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</si>
  <si>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</si>
  <si>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</si>
  <si>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</si>
  <si>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</si>
  <si>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</si>
  <si>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</si>
  <si>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</si>
  <si>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</si>
  <si>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</si>
  <si>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</si>
  <si>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</si>
  <si>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</si>
  <si>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</si>
  <si>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</si>
  <si>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</si>
  <si>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</si>
  <si>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</si>
  <si>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</si>
  <si>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</si>
  <si>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</si>
  <si>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</si>
  <si>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</si>
  <si>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</si>
  <si>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</si>
  <si>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</si>
  <si>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</si>
  <si>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</si>
  <si>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</si>
  <si>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</si>
  <si>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</si>
  <si>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</si>
  <si>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</si>
  <si>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</si>
  <si>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</si>
  <si>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</si>
  <si>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</si>
  <si>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</si>
  <si>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</si>
  <si>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</si>
  <si>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</si>
  <si>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</si>
  <si>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</si>
  <si>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</si>
  <si>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</si>
  <si>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</si>
  <si>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</si>
  <si>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</si>
  <si>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</si>
  <si>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</si>
  <si>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</si>
  <si>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</si>
  <si>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</si>
  <si>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</si>
  <si>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</si>
  <si>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</si>
  <si>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</si>
  <si>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</si>
  <si>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</si>
  <si>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</si>
  <si>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</si>
  <si>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</si>
  <si>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</si>
  <si>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</si>
  <si>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</si>
  <si>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</si>
  <si>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</si>
  <si>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</si>
  <si>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</si>
  <si>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</si>
  <si>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</si>
  <si>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</si>
  <si>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</si>
  <si>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</si>
  <si>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</si>
  <si>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</si>
  <si>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</si>
  <si>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</si>
  <si>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</si>
  <si>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</si>
  <si>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</si>
  <si>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</si>
  <si>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</si>
  <si>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</si>
  <si>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</si>
  <si>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</si>
  <si>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</si>
  <si>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</si>
  <si>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</si>
  <si>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</si>
  <si>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</si>
  <si>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</si>
  <si>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</si>
  <si>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</si>
  <si>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</si>
  <si>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</si>
  <si>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</si>
  <si>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</si>
  <si>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</si>
  <si>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</si>
  <si>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</si>
  <si>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</si>
  <si>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</si>
  <si>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</si>
  <si>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</si>
  <si>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</si>
  <si>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</si>
  <si>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</si>
  <si>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</si>
  <si>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</si>
  <si>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</si>
  <si>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</si>
  <si>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</si>
  <si>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</si>
  <si>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</si>
  <si>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</si>
  <si>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</si>
  <si>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</si>
  <si>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</si>
  <si>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</si>
  <si>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</si>
  <si>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</si>
  <si>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</si>
  <si>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</si>
  <si>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</si>
  <si>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</si>
  <si>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</si>
  <si>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</si>
  <si>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</si>
  <si>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</si>
  <si>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</si>
  <si>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</si>
  <si>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</si>
  <si>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</si>
  <si>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</si>
  <si>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</si>
  <si>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</si>
  <si>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</si>
  <si>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</si>
  <si>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</si>
  <si>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</si>
  <si>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</si>
  <si>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</si>
  <si>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</si>
  <si>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</si>
  <si>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</si>
  <si>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</si>
  <si>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</si>
  <si>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</si>
  <si>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</si>
  <si>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</si>
  <si>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</si>
  <si>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</si>
  <si>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</si>
  <si>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</si>
  <si>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</si>
  <si>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</si>
  <si>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</si>
  <si>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</si>
  <si>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</si>
  <si>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</si>
  <si>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</si>
  <si>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</si>
  <si>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</si>
  <si>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</si>
  <si>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</si>
  <si>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</si>
  <si>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</si>
  <si>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</si>
  <si>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</si>
  <si>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</si>
  <si>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</si>
  <si>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</si>
  <si>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</si>
  <si>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</si>
  <si>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</si>
  <si>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</si>
  <si>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</si>
  <si>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</si>
  <si>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</si>
  <si>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</si>
  <si>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</si>
  <si>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</si>
  <si>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</si>
  <si>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</si>
  <si>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</si>
  <si>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</si>
  <si>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</si>
  <si>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</si>
  <si>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</si>
  <si>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</si>
  <si>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</si>
  <si>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</si>
  <si>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</si>
  <si>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</si>
  <si>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</si>
  <si>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</si>
  <si>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</si>
  <si>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</si>
  <si>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</si>
  <si>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</si>
  <si>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</si>
  <si>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</si>
  <si>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</si>
  <si>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</si>
  <si>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</si>
  <si>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</si>
  <si>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</si>
  <si>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</si>
  <si>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</si>
  <si>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</si>
  <si>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</si>
  <si>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</si>
  <si>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</si>
  <si>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</si>
  <si>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</si>
  <si>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</si>
  <si>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</si>
  <si>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</si>
  <si>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</si>
  <si>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</si>
  <si>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</si>
  <si>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</si>
  <si>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</si>
  <si>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</si>
  <si>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</si>
  <si>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</si>
  <si>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</si>
  <si>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</si>
  <si>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</si>
  <si>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</si>
  <si>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</si>
  <si>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</si>
  <si>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</si>
  <si>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</si>
  <si>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</si>
  <si>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</si>
  <si>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</si>
  <si>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</si>
  <si>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</si>
  <si>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</si>
  <si>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</si>
  <si>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</si>
  <si>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</si>
  <si>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</si>
  <si>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</si>
  <si>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</si>
  <si>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</si>
  <si>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</si>
  <si>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</si>
  <si>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</si>
  <si>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</si>
  <si>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</si>
  <si>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</si>
  <si>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</si>
  <si>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</si>
  <si>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</si>
  <si>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</si>
  <si>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</si>
  <si>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</si>
  <si>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</si>
  <si>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</si>
  <si>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</si>
  <si>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</si>
  <si>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</si>
  <si>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</si>
  <si>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</si>
  <si>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</si>
  <si>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</si>
  <si>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</si>
  <si>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</si>
  <si>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</si>
  <si>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</si>
  <si>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</si>
  <si>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</si>
  <si>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</si>
  <si>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</si>
  <si>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</si>
  <si>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</si>
  <si>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</si>
  <si>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</si>
  <si>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</si>
  <si>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</si>
  <si>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</si>
  <si>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</si>
  <si>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</si>
  <si>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</si>
  <si>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</si>
  <si>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</si>
  <si>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</si>
  <si>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</si>
  <si>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</si>
  <si>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</si>
  <si>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</si>
  <si>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</si>
  <si>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</si>
  <si>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</si>
  <si>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</si>
  <si>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</si>
  <si>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</si>
  <si>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</si>
  <si>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</si>
  <si>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</si>
  <si>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</si>
  <si>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</si>
  <si>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</si>
  <si>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</si>
  <si>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</si>
  <si>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</si>
  <si>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</si>
  <si>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</si>
  <si>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</si>
  <si>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</si>
  <si>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</si>
  <si>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</si>
  <si>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</si>
  <si>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</si>
  <si>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</si>
  <si>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</si>
  <si>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</si>
  <si>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</si>
  <si>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</si>
  <si>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</si>
  <si>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</si>
  <si>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</si>
  <si>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</si>
  <si>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</si>
  <si>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</si>
  <si>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</si>
  <si>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</si>
  <si>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</si>
  <si>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</si>
  <si>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</si>
  <si>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</si>
  <si>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</si>
  <si>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</si>
  <si>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</si>
  <si>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</si>
  <si>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</si>
  <si>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</si>
  <si>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</si>
  <si>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</si>
  <si>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</si>
  <si>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</si>
  <si>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</si>
  <si>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</si>
  <si>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</si>
  <si>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</si>
  <si>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</si>
  <si>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</si>
  <si>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</si>
  <si>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</si>
  <si>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</si>
  <si>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</si>
  <si>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</si>
  <si>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</si>
  <si>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</si>
  <si>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</si>
  <si>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</si>
  <si>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</si>
  <si>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</si>
  <si>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</si>
  <si>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</si>
  <si>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</si>
  <si>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</si>
  <si>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</si>
  <si>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</si>
  <si>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</si>
  <si>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</si>
  <si>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</si>
  <si>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</si>
  <si>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</si>
  <si>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</si>
  <si>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</si>
  <si>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</si>
  <si>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</si>
  <si>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</si>
  <si>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</si>
  <si>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</si>
  <si>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</si>
  <si>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</si>
  <si>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</si>
  <si>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</si>
  <si>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</si>
  <si>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</si>
  <si>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</si>
  <si>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</si>
  <si>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</si>
  <si>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</si>
  <si>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</si>
  <si>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</si>
  <si>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</si>
  <si>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</si>
  <si>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</si>
  <si>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</si>
  <si>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</si>
  <si>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</si>
  <si>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</si>
  <si>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</si>
  <si>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</si>
  <si>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</si>
  <si>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</si>
  <si>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</si>
  <si>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</si>
  <si>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</si>
  <si>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</si>
  <si>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</si>
  <si>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</si>
  <si>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</si>
  <si>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</si>
  <si>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</si>
  <si>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</si>
  <si>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</si>
  <si>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</si>
  <si>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</si>
  <si>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</si>
  <si>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</si>
  <si>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</si>
  <si>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</si>
  <si>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</si>
  <si>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</si>
  <si>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</si>
  <si>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</si>
  <si>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</si>
  <si>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</si>
  <si>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</si>
  <si>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</si>
  <si>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</si>
  <si>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</si>
  <si>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</si>
  <si>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</si>
  <si>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</si>
  <si>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</si>
  <si>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</si>
  <si>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</si>
  <si>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</si>
  <si>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</si>
  <si>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</si>
  <si>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</si>
  <si>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</si>
  <si>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</si>
  <si>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</si>
  <si>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</si>
  <si>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</si>
  <si>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</si>
  <si>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</si>
  <si>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</si>
  <si>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</si>
  <si>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</si>
  <si>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</si>
  <si>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</si>
  <si>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</si>
  <si>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</si>
  <si>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</si>
  <si>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</si>
  <si>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</si>
  <si>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</si>
  <si>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</si>
  <si>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</si>
  <si>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</si>
  <si>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</si>
  <si>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</si>
  <si>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</si>
  <si>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</si>
  <si>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</si>
  <si>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</si>
  <si>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</si>
  <si>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</si>
  <si>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</si>
  <si>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</si>
  <si>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</si>
  <si>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</si>
  <si>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</si>
  <si>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</si>
  <si>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</si>
  <si>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</si>
  <si>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</si>
  <si>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</si>
  <si>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</si>
  <si>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</si>
  <si>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</si>
  <si>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</si>
  <si>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</si>
  <si>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</si>
  <si>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</si>
  <si>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</si>
  <si>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</si>
  <si>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</si>
  <si>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</si>
  <si>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</si>
  <si>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</si>
  <si>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</si>
  <si>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</si>
  <si>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</si>
  <si>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</si>
  <si>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</si>
  <si>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</si>
  <si>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</si>
  <si>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</si>
  <si>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</si>
  <si>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</si>
  <si>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</si>
  <si>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</si>
  <si>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</si>
  <si>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</si>
  <si>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</si>
  <si>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</si>
  <si>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</si>
  <si>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</si>
  <si>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</si>
  <si>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</si>
  <si>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</si>
  <si>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</si>
  <si>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</si>
  <si>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</si>
  <si>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</si>
  <si>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</si>
  <si>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</si>
  <si>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</si>
  <si>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</si>
  <si>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</si>
  <si>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</si>
  <si>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</si>
  <si>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</si>
  <si>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</si>
  <si>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</si>
  <si>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</si>
  <si>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</si>
  <si>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</si>
  <si>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</si>
  <si>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</si>
  <si>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</si>
  <si>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</si>
  <si>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</si>
  <si>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</si>
  <si>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</si>
  <si>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</si>
  <si>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</si>
  <si>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</si>
  <si>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</si>
  <si>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</si>
  <si>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</si>
  <si>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</si>
  <si>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</si>
  <si>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</si>
  <si>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</si>
  <si>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</si>
  <si>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</si>
  <si>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</si>
  <si>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</si>
  <si>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</si>
  <si>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</si>
  <si>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</si>
  <si>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</si>
  <si>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</si>
  <si>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</si>
  <si>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</si>
  <si>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</si>
  <si>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</si>
  <si>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</si>
  <si>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</si>
  <si>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</si>
  <si>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</si>
  <si>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</si>
  <si>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</si>
  <si>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</si>
  <si>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</si>
  <si>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</si>
  <si>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</si>
  <si>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</si>
  <si>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</si>
  <si>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</si>
  <si>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</si>
  <si>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</si>
  <si>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</si>
  <si>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</si>
  <si>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</si>
  <si>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</si>
  <si>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</si>
  <si>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</si>
  <si>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</si>
  <si>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</si>
  <si>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</si>
  <si>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</si>
  <si>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</si>
  <si>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</si>
  <si>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</si>
  <si>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</si>
  <si>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</si>
  <si>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</si>
  <si>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</si>
  <si>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</si>
  <si>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</si>
  <si>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</si>
  <si>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</si>
  <si>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</si>
  <si>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</si>
  <si>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</si>
  <si>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</si>
  <si>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</si>
  <si>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</si>
  <si>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</si>
  <si>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</si>
  <si>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</si>
  <si>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</si>
  <si>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</si>
  <si>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</si>
  <si>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</si>
  <si>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</si>
  <si>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</si>
  <si>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</si>
  <si>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</si>
  <si>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</si>
  <si>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</si>
  <si>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</si>
  <si>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</si>
  <si>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</si>
  <si>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</si>
  <si>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</si>
  <si>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</si>
  <si>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</si>
  <si>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</si>
  <si>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</si>
  <si>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</si>
  <si>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</si>
  <si>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</si>
  <si>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</si>
  <si>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</si>
  <si>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</si>
  <si>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</si>
  <si>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</si>
  <si>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</si>
  <si>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</si>
  <si>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</si>
  <si>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</si>
  <si>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</si>
  <si>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</si>
  <si>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</si>
  <si>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</si>
  <si>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</si>
  <si>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</si>
  <si>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</si>
  <si>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</si>
  <si>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</si>
  <si>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</si>
  <si>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</si>
  <si>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</si>
  <si>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</si>
  <si>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</si>
  <si>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</si>
  <si>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</si>
  <si>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</si>
  <si>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</si>
  <si>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</si>
  <si>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</si>
  <si>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</si>
  <si>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</si>
  <si>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</si>
  <si>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</si>
  <si>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</si>
  <si>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</si>
  <si>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</si>
  <si>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</si>
  <si>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</si>
  <si>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</si>
  <si>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</si>
  <si>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</si>
  <si>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</si>
  <si>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</si>
  <si>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</si>
  <si>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</si>
  <si>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</si>
  <si>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</si>
  <si>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</si>
  <si>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</si>
  <si>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</si>
  <si>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</si>
  <si>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</si>
  <si>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</si>
  <si>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</si>
  <si>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</si>
  <si>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</si>
  <si>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</si>
  <si>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</si>
  <si>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</si>
  <si>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</si>
  <si>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</si>
  <si>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</si>
  <si>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</si>
  <si>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</si>
  <si>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</si>
  <si>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</si>
  <si>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</si>
  <si>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</si>
  <si>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</si>
  <si>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</si>
  <si>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</si>
  <si>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</si>
  <si>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</si>
  <si>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</si>
  <si>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</si>
  <si>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</si>
  <si>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</si>
  <si>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</si>
  <si>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</si>
  <si>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</si>
  <si>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</si>
  <si>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</si>
  <si>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</si>
  <si>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</si>
  <si>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</si>
  <si>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</si>
  <si>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</si>
  <si>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</si>
  <si>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</si>
  <si>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</si>
  <si>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</si>
  <si>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</si>
  <si>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</si>
  <si>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</si>
  <si>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</si>
  <si>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</si>
  <si>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</si>
  <si>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</si>
  <si>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</si>
  <si>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</si>
  <si>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</si>
  <si>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</si>
  <si>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</si>
  <si>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</si>
  <si>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</si>
  <si>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</si>
  <si>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</si>
  <si>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</si>
  <si>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</si>
  <si>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</si>
  <si>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</si>
  <si>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</si>
  <si>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</si>
  <si>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</si>
  <si>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</si>
  <si>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</si>
  <si>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</si>
  <si>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</si>
  <si>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</si>
  <si>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</si>
  <si>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</si>
  <si>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</si>
  <si>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</si>
  <si>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</si>
  <si>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</si>
  <si>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</si>
  <si>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</si>
  <si>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</si>
  <si>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</si>
  <si>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</si>
  <si>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</si>
  <si>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</si>
  <si>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</si>
  <si>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</si>
  <si>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</si>
  <si>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</si>
  <si>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</si>
  <si>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</si>
  <si>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</si>
  <si>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</si>
  <si>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</si>
  <si>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</si>
  <si>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</si>
  <si>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</si>
  <si>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</si>
  <si>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</si>
  <si>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</si>
  <si>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</si>
  <si>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</si>
  <si>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</si>
  <si>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</si>
  <si>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</si>
  <si>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</si>
  <si>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</si>
  <si>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</si>
  <si>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</si>
  <si>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</si>
  <si>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</si>
  <si>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</si>
  <si>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</si>
  <si>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</si>
  <si>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</si>
  <si>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</si>
  <si>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</si>
  <si>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</si>
  <si>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</si>
  <si>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</si>
  <si>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</si>
  <si>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</si>
  <si>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</si>
  <si>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</si>
  <si>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</si>
  <si>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</si>
  <si>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</si>
  <si>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</si>
  <si>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</si>
  <si>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</si>
  <si>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</si>
  <si>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</si>
  <si>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</si>
  <si>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</si>
  <si>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</si>
  <si>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</si>
  <si>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</si>
  <si>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</si>
  <si>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</si>
  <si>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</si>
  <si>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</si>
  <si>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</si>
  <si>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</si>
  <si>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</si>
  <si>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</si>
  <si>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</si>
  <si>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</si>
  <si>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</si>
  <si>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</si>
  <si>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</si>
  <si>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</si>
  <si>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</si>
  <si>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</si>
  <si>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</si>
  <si>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</si>
  <si>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</si>
  <si>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</si>
  <si>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</si>
  <si>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</si>
  <si>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</si>
  <si>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</si>
  <si>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</si>
  <si>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</si>
  <si>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</si>
  <si>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</si>
  <si>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</si>
  <si>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</si>
  <si>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</si>
  <si>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</si>
  <si>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</si>
  <si>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</si>
  <si>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</si>
  <si>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</si>
  <si>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</si>
  <si>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</si>
  <si>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</si>
  <si>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</si>
  <si>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</si>
  <si>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</si>
  <si>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</si>
  <si>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</si>
  <si>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</si>
  <si>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</si>
  <si>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</si>
  <si>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</si>
  <si>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</si>
  <si>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</si>
  <si>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</si>
  <si>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</si>
  <si>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</si>
  <si>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</si>
  <si>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</si>
  <si>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</si>
  <si>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</si>
  <si>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</si>
  <si>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</si>
  <si>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</si>
  <si>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</si>
  <si>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</si>
  <si>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</si>
  <si>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</si>
  <si>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</si>
  <si>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</si>
  <si>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</si>
  <si>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</si>
  <si>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</si>
  <si>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</si>
  <si>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</si>
  <si>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</si>
  <si>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</si>
  <si>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</si>
  <si>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</si>
  <si>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</si>
  <si>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</si>
  <si>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</si>
  <si>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</si>
  <si>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</si>
  <si>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</si>
  <si>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</si>
  <si>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</si>
  <si>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</si>
  <si>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</si>
  <si>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</si>
  <si>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</si>
  <si>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</si>
  <si>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</si>
  <si>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</si>
  <si>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</si>
  <si>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</si>
  <si>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</si>
  <si>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</si>
  <si>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</si>
  <si>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</si>
  <si>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</si>
  <si>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</si>
  <si>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</si>
  <si>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</si>
  <si>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</si>
  <si>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</si>
  <si>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</si>
  <si>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</si>
  <si>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</si>
  <si>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</si>
  <si>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</si>
  <si>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</si>
  <si>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</si>
  <si>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</si>
  <si>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</si>
  <si>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</si>
  <si>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</si>
  <si>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</si>
  <si>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</si>
  <si>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</si>
  <si>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</si>
  <si>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</si>
  <si>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</si>
  <si>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</si>
  <si>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</si>
  <si>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</si>
  <si>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</si>
  <si>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</si>
  <si>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</si>
  <si>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</si>
  <si>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</si>
  <si>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</si>
  <si>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</si>
  <si>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</si>
  <si>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</si>
  <si>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</si>
  <si>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</si>
  <si>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</si>
  <si>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</si>
  <si>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</si>
  <si>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</si>
  <si>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</si>
  <si>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</si>
  <si>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</si>
  <si>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</si>
  <si>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</si>
  <si>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</si>
  <si>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</si>
  <si>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</si>
  <si>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</si>
  <si>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</si>
  <si>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</si>
  <si>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</si>
  <si>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</si>
  <si>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</si>
  <si>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</si>
  <si>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</si>
  <si>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</si>
  <si>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</si>
  <si>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</si>
  <si>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</si>
  <si>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</si>
  <si>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</si>
  <si>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</si>
  <si>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</si>
  <si>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</si>
  <si>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</si>
  <si>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</si>
  <si>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</si>
  <si>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</si>
  <si>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</si>
  <si>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</si>
  <si>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</si>
  <si>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</si>
  <si>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</si>
  <si>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</si>
  <si>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</si>
  <si>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</si>
  <si>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</si>
  <si>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</si>
  <si>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</si>
  <si>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</si>
  <si>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</si>
  <si>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</si>
  <si>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</si>
  <si>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</si>
  <si>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</si>
  <si>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</si>
  <si>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</si>
  <si>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</si>
  <si>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</si>
  <si>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</si>
  <si>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</si>
  <si>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</si>
  <si>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</si>
  <si>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</si>
  <si>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</si>
  <si>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</si>
  <si>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</si>
  <si>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</si>
  <si>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</si>
  <si>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</si>
  <si>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</si>
  <si>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</si>
  <si>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</si>
  <si>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</si>
  <si>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</si>
  <si>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</si>
  <si>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</si>
  <si>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</si>
  <si>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</si>
  <si>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</si>
  <si>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</si>
  <si>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</si>
  <si>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</si>
  <si>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</si>
  <si>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</si>
  <si>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</si>
  <si>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</si>
  <si>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</si>
  <si>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</si>
  <si>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</si>
  <si>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</si>
  <si>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</si>
  <si>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</si>
  <si>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</si>
  <si>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</si>
  <si>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</si>
  <si>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</si>
  <si>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</si>
  <si>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</si>
  <si>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</si>
  <si>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</si>
  <si>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</si>
  <si>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</si>
  <si>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</si>
  <si>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</si>
  <si>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</si>
  <si>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</si>
  <si>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</si>
  <si>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</si>
  <si>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</si>
  <si>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</si>
  <si>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</si>
  <si>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</si>
  <si>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</si>
  <si>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</si>
  <si>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</si>
  <si>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</si>
  <si>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</si>
  <si>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</si>
  <si>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</si>
  <si>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</si>
  <si>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</si>
  <si>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</si>
  <si>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</si>
  <si>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</si>
  <si>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</si>
  <si>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</si>
  <si>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</si>
  <si>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</si>
  <si>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</si>
  <si>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</si>
  <si>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</si>
  <si>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</si>
  <si>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</si>
  <si>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</si>
  <si>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</si>
  <si>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</si>
  <si>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</si>
  <si>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</si>
  <si>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</si>
  <si>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</si>
  <si>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</si>
  <si>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</si>
  <si>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</si>
  <si>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</si>
  <si>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</si>
  <si>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</si>
  <si>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</si>
  <si>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</si>
  <si>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</si>
  <si>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</si>
  <si>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</si>
  <si>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</si>
  <si>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</si>
  <si>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</si>
  <si>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</si>
  <si>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</si>
  <si>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</si>
  <si>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</si>
  <si>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</si>
  <si>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</si>
  <si>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</si>
  <si>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</si>
  <si>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</si>
  <si>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</si>
  <si>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</si>
  <si>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</si>
  <si>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</si>
  <si>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</si>
  <si>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</si>
  <si>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</si>
  <si>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</si>
  <si>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</si>
  <si>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</si>
  <si>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</si>
  <si>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</si>
  <si>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</si>
  <si>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</si>
  <si>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</si>
  <si>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</si>
  <si>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</si>
  <si>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</si>
  <si>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</si>
  <si>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</si>
  <si>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</si>
  <si>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</si>
  <si>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</si>
  <si>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</si>
  <si>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</si>
  <si>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</si>
  <si>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</si>
  <si>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</si>
  <si>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</si>
  <si>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</si>
  <si>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</si>
  <si>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</si>
  <si>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</si>
  <si>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</si>
  <si>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</si>
  <si>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</si>
  <si>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</si>
  <si>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</si>
  <si>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</si>
  <si>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</si>
  <si>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</si>
  <si>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</si>
  <si>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</si>
  <si>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</si>
  <si>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</si>
  <si>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</si>
  <si>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</si>
  <si>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</si>
  <si>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</si>
  <si>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</si>
  <si>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</si>
  <si>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</si>
  <si>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</si>
  <si>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</si>
  <si>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</si>
  <si>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</si>
  <si>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</si>
  <si>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</si>
  <si>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</si>
  <si>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</si>
  <si>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</si>
  <si>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</si>
  <si>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</si>
  <si>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</si>
  <si>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</si>
  <si>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</si>
  <si>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</si>
  <si>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</si>
  <si>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</si>
  <si>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</si>
  <si>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</si>
  <si>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</si>
  <si>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</si>
  <si>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</si>
  <si>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</si>
  <si>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</si>
  <si>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</si>
  <si>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</si>
  <si>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</si>
  <si>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</si>
  <si>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</si>
  <si>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</si>
  <si>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</si>
  <si>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</si>
  <si>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</si>
  <si>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</si>
  <si>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</si>
  <si>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</si>
  <si>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</si>
  <si>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</si>
  <si>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</si>
  <si>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</si>
  <si>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</si>
  <si>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</si>
  <si>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</si>
  <si>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</si>
  <si>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</si>
  <si>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</si>
  <si>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</si>
  <si>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</si>
  <si>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</si>
  <si>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</si>
  <si>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</si>
  <si>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</si>
  <si>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</si>
  <si>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</si>
  <si>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</si>
  <si>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</si>
  <si>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</si>
  <si>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</si>
  <si>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</si>
  <si>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</si>
  <si>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</si>
  <si>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</si>
  <si>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</si>
  <si>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</si>
  <si>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</si>
  <si>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</si>
  <si>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</si>
  <si>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</si>
  <si>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</si>
  <si>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</si>
  <si>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</si>
  <si>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</si>
  <si>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</si>
  <si>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</si>
  <si>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</si>
  <si>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</si>
  <si>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</si>
  <si>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</si>
  <si>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</si>
  <si>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</si>
  <si>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</si>
  <si>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</si>
  <si>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</si>
  <si>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</si>
  <si>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</si>
  <si>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</si>
  <si>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</si>
  <si>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</si>
  <si>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</si>
  <si>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</si>
  <si>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</si>
  <si>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</si>
  <si>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</si>
  <si>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</si>
  <si>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</si>
  <si>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</si>
  <si>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</si>
  <si>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</si>
  <si>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</si>
  <si>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</si>
  <si>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</si>
  <si>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</si>
  <si>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</si>
  <si>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</si>
  <si>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</si>
  <si>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</si>
  <si>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</si>
  <si>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</si>
  <si>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</si>
  <si>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</si>
  <si>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</si>
  <si>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</si>
  <si>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</si>
  <si>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</si>
  <si>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</si>
  <si>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</si>
  <si>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</si>
  <si>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</si>
  <si>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</si>
  <si>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</si>
  <si>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</si>
  <si>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</si>
  <si>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</si>
  <si>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</si>
  <si>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</si>
  <si>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</si>
  <si>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</si>
  <si>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</si>
  <si>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</si>
  <si>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</si>
  <si>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</si>
  <si>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</si>
  <si>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</si>
  <si>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</si>
  <si>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</si>
  <si>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</si>
  <si>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</si>
  <si>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</si>
  <si>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</si>
  <si>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</si>
  <si>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</si>
  <si>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</si>
  <si>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</si>
  <si>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</si>
  <si>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</si>
  <si>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</si>
  <si>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</si>
  <si>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</si>
  <si>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</si>
  <si>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</si>
  <si>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</si>
  <si>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</si>
  <si>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</si>
  <si>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</si>
  <si>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</si>
  <si>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</si>
  <si>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</si>
  <si>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</si>
  <si>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</si>
  <si>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</si>
  <si>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</si>
  <si>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</si>
  <si>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</si>
  <si>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</si>
  <si>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</si>
  <si>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</si>
  <si>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</si>
  <si>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</si>
  <si>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</si>
  <si>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</si>
  <si>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</si>
  <si>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</si>
  <si>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</si>
  <si>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</si>
  <si>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</si>
  <si>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</si>
  <si>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</si>
  <si>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</si>
  <si>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</si>
  <si>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</si>
  <si>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</si>
  <si>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</si>
  <si>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</si>
  <si>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</si>
  <si>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</si>
  <si>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</si>
  <si>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</si>
  <si>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</si>
  <si>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</si>
  <si>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</si>
  <si>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</si>
  <si>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</si>
  <si>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</si>
  <si>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</si>
  <si>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</si>
  <si>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</si>
  <si>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</si>
  <si>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</si>
  <si>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</si>
  <si>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</si>
  <si>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</si>
  <si>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</si>
  <si>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</si>
  <si>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</si>
  <si>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</si>
  <si>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</si>
  <si>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</si>
  <si>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</si>
  <si>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</si>
  <si>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</si>
  <si>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</si>
  <si>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</si>
  <si>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</si>
  <si>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</si>
  <si>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</si>
  <si>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</si>
  <si>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</si>
  <si>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</si>
  <si>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</si>
  <si>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</si>
  <si>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</si>
  <si>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</si>
  <si>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</si>
  <si>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</si>
  <si>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</si>
  <si>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</si>
  <si>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</si>
  <si>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</si>
  <si>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</si>
  <si>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</si>
  <si>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</si>
  <si>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</si>
  <si>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</si>
  <si>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</si>
  <si>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</si>
  <si>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</si>
  <si>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</si>
  <si>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</si>
  <si>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</si>
  <si>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</si>
  <si>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</si>
  <si>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</si>
  <si>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</si>
  <si>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</si>
  <si>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</si>
  <si>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</si>
  <si>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</si>
  <si>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</si>
  <si>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</si>
  <si>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</si>
  <si>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</si>
  <si>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</si>
  <si>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</si>
  <si>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</si>
  <si>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</si>
  <si>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</si>
  <si>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</si>
  <si>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</si>
  <si>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</si>
  <si>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</si>
  <si>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</si>
  <si>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</si>
  <si>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</si>
  <si>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</si>
  <si>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</si>
  <si>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</si>
  <si>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</si>
  <si>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</si>
  <si>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</si>
  <si>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</si>
  <si>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</si>
  <si>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</si>
  <si>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</si>
  <si>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</si>
  <si>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</si>
  <si>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</si>
  <si>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</si>
  <si>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</si>
  <si>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</si>
  <si>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</si>
  <si>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</si>
  <si>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</si>
  <si>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</si>
  <si>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</si>
  <si>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</si>
  <si>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</si>
  <si>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</si>
  <si>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</si>
  <si>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</si>
  <si>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</si>
  <si>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</si>
  <si>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</si>
  <si>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</si>
  <si>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</si>
  <si>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</si>
  <si>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</si>
  <si>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</si>
  <si>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</si>
  <si>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</si>
  <si>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</si>
  <si>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</si>
  <si>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</si>
  <si>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</si>
  <si>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</si>
  <si>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</si>
  <si>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</si>
  <si>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</si>
  <si>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</si>
  <si>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</si>
  <si>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</si>
  <si>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</si>
  <si>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</si>
  <si>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</si>
  <si>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</si>
  <si>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</si>
  <si>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</si>
  <si>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</si>
  <si>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</si>
  <si>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</si>
  <si>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</si>
  <si>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</si>
  <si>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</si>
  <si>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</si>
  <si>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</si>
  <si>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</si>
  <si>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</si>
  <si>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</si>
  <si>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</si>
  <si>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</si>
  <si>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</si>
  <si>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</si>
  <si>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</si>
  <si>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</si>
  <si>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</si>
  <si>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</si>
  <si>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</si>
  <si>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</si>
  <si>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</si>
  <si>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</si>
  <si>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</si>
  <si>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</si>
  <si>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</si>
  <si>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</si>
  <si>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</si>
  <si>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</si>
  <si>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</si>
  <si>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</si>
  <si>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</si>
  <si>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</si>
  <si>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</si>
  <si>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</si>
  <si>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</si>
  <si>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</si>
  <si>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</si>
  <si>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</si>
  <si>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</si>
  <si>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</si>
  <si>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</si>
  <si>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</si>
  <si>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</si>
  <si>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</si>
  <si>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</si>
  <si>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</si>
  <si>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</si>
  <si>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</si>
  <si>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</si>
  <si>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</si>
  <si>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</si>
  <si>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</si>
  <si>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</si>
  <si>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</si>
  <si>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</si>
  <si>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</si>
  <si>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</si>
  <si>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</si>
  <si>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</si>
  <si>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</si>
  <si>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</si>
  <si>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</si>
  <si>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</si>
  <si>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</si>
  <si>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</si>
  <si>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</si>
  <si>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</si>
  <si>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</si>
  <si>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</si>
  <si>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</si>
  <si>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</si>
  <si>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</si>
  <si>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</si>
  <si>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</si>
  <si>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</si>
  <si>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</si>
  <si>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</si>
  <si>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</si>
  <si>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</si>
  <si>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</si>
  <si>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</si>
  <si>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</si>
  <si>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</si>
  <si>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</si>
  <si>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</si>
  <si>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</si>
  <si>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</si>
  <si>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</si>
  <si>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</si>
  <si>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</si>
  <si>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</si>
  <si>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</si>
  <si>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</si>
  <si>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</si>
  <si>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</si>
  <si>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</si>
  <si>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</si>
  <si>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</si>
  <si>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</si>
  <si>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</si>
  <si>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</si>
  <si>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</si>
  <si>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</si>
  <si>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</si>
  <si>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</si>
  <si>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</si>
  <si>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</si>
  <si>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</si>
  <si>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</si>
  <si>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</si>
  <si>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</si>
  <si>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</si>
  <si>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</si>
  <si>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</si>
  <si>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</si>
  <si>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</si>
  <si>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</si>
  <si>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</si>
  <si>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</si>
  <si>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</si>
  <si>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</si>
  <si>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</si>
  <si>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</si>
  <si>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</si>
  <si>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</si>
  <si>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</si>
  <si>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</si>
  <si>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</si>
  <si>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</si>
  <si>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</si>
  <si>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</si>
  <si>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</si>
  <si>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</si>
  <si>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</si>
  <si>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</si>
  <si>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</si>
  <si>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</si>
  <si>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</si>
  <si>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</si>
  <si>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</si>
  <si>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</si>
  <si>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</si>
  <si>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</si>
  <si>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</si>
  <si>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</si>
  <si>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</si>
  <si>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</si>
  <si>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</si>
  <si>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</si>
  <si>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</si>
  <si>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</si>
  <si>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</si>
  <si>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</si>
  <si>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</si>
  <si>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</si>
  <si>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</si>
  <si>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</si>
  <si>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</si>
  <si>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</si>
  <si>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</si>
  <si>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</si>
  <si>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</si>
  <si>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</si>
  <si>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</si>
  <si>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</si>
  <si>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</si>
  <si>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</si>
  <si>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</si>
  <si>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</si>
  <si>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</si>
  <si>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</si>
  <si>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</si>
  <si>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</si>
  <si>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</si>
  <si>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</si>
  <si>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</si>
  <si>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</si>
  <si>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</si>
  <si>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</si>
  <si>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</si>
  <si>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</si>
  <si>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</si>
  <si>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</si>
  <si>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</si>
  <si>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</si>
  <si>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</si>
  <si>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</si>
  <si>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</si>
  <si>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</si>
  <si>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</si>
  <si>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</si>
  <si>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</si>
  <si>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</si>
  <si>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</si>
  <si>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</si>
  <si>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</si>
  <si>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</si>
  <si>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</si>
  <si>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</si>
  <si>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</si>
  <si>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</si>
  <si>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</si>
  <si>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</si>
  <si>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</si>
  <si>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</si>
  <si>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</si>
  <si>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</si>
  <si>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</si>
  <si>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</si>
  <si>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</si>
  <si>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</si>
  <si>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</si>
  <si>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</si>
  <si>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</si>
  <si>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</si>
  <si>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</si>
  <si>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</si>
  <si>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</si>
  <si>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</si>
  <si>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</si>
  <si>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</si>
  <si>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</si>
  <si>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</si>
  <si>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</si>
  <si>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</si>
  <si>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</si>
  <si>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</si>
  <si>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</si>
  <si>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</si>
  <si>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</si>
  <si>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</si>
  <si>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</si>
  <si>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</si>
  <si>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</si>
  <si>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</si>
  <si>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</si>
  <si>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</si>
  <si>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</si>
  <si>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</si>
  <si>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</si>
  <si>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</si>
  <si>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</si>
  <si>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</si>
  <si>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</si>
  <si>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</si>
  <si>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</si>
  <si>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</si>
  <si>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</si>
  <si>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</si>
  <si>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</si>
  <si>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</si>
  <si>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</si>
  <si>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</si>
  <si>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</si>
  <si>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</si>
  <si>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</si>
  <si>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</si>
  <si>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</si>
  <si>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</si>
  <si>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</si>
  <si>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</si>
  <si>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</si>
  <si>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</si>
  <si>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</si>
  <si>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</si>
  <si>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</si>
  <si>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</si>
  <si>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</si>
  <si>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</si>
  <si>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</si>
  <si>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</si>
  <si>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</si>
  <si>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</si>
  <si>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</si>
  <si>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</si>
  <si>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</si>
  <si>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</si>
  <si>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</si>
  <si>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</si>
  <si>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</si>
  <si>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</si>
  <si>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</si>
  <si>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</si>
  <si>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</si>
  <si>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</si>
  <si>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</si>
  <si>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</si>
  <si>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</si>
  <si>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</si>
  <si>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</si>
  <si>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</si>
  <si>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</si>
  <si>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</si>
  <si>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</si>
  <si>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</si>
  <si>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</si>
  <si>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</si>
  <si>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</si>
  <si>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</si>
  <si>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</si>
  <si>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</si>
  <si>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</si>
  <si>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</si>
  <si>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</si>
  <si>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</si>
  <si>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</si>
  <si>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</si>
  <si>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</si>
  <si>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</si>
  <si>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</si>
  <si>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</si>
  <si>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</si>
  <si>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</si>
  <si>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</si>
  <si>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</si>
  <si>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</si>
  <si>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</si>
  <si>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</si>
  <si>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</si>
  <si>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</si>
  <si>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</si>
  <si>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</si>
  <si>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</si>
  <si>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</si>
  <si>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</si>
  <si>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</si>
  <si>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</si>
  <si>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</si>
  <si>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</si>
  <si>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</si>
  <si>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</si>
  <si>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</si>
  <si>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</si>
  <si>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</si>
  <si>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</si>
  <si>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</si>
  <si>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</si>
  <si>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</si>
  <si>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</si>
  <si>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</si>
  <si>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</si>
  <si>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</si>
  <si>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</si>
  <si>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</si>
  <si>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</si>
  <si>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</si>
  <si>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</si>
  <si>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</si>
  <si>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</si>
  <si>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</si>
  <si>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</si>
  <si>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</si>
  <si>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</si>
  <si>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</si>
  <si>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</si>
  <si>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</si>
  <si>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</si>
  <si>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</si>
  <si>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</si>
  <si>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</si>
  <si>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</si>
  <si>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</si>
  <si>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</si>
  <si>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</si>
  <si>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</si>
  <si>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</si>
  <si>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</si>
  <si>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</si>
  <si>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</si>
  <si>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</si>
  <si>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</si>
  <si>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</si>
  <si>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</si>
  <si>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</si>
  <si>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</si>
  <si>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</si>
  <si>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</si>
  <si>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</si>
  <si>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</si>
  <si>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</si>
  <si>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</si>
  <si>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</si>
  <si>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</si>
  <si>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</si>
  <si>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</si>
  <si>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</si>
  <si>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</si>
  <si>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</si>
  <si>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</si>
  <si>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</si>
  <si>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</si>
  <si>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</si>
  <si>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</si>
  <si>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</si>
  <si>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</si>
  <si>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</si>
  <si>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</si>
  <si>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</si>
  <si>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</si>
  <si>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</si>
  <si>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</si>
  <si>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</si>
  <si>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</si>
  <si>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</si>
  <si>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</si>
  <si>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</si>
  <si>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</si>
  <si>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</si>
  <si>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</si>
  <si>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</si>
  <si>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</si>
  <si>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</si>
  <si>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</si>
  <si>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</si>
  <si>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</si>
  <si>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</si>
  <si>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</si>
  <si>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</si>
  <si>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</si>
  <si>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</si>
  <si>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</si>
  <si>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</si>
  <si>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</si>
  <si>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</si>
  <si>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</si>
  <si>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</si>
  <si>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</si>
  <si>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</si>
  <si>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</si>
  <si>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</si>
  <si>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</si>
  <si>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</si>
  <si>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</si>
  <si>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</si>
  <si>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</si>
  <si>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</si>
  <si>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</si>
  <si>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</si>
  <si>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</si>
  <si>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</si>
  <si>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</si>
  <si>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</si>
  <si>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</si>
  <si>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</si>
  <si>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</si>
  <si>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</si>
  <si>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</si>
  <si>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</si>
  <si>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</si>
  <si>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</si>
  <si>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</si>
  <si>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</si>
  <si>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</si>
  <si>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</si>
  <si>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</si>
  <si>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</si>
  <si>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</si>
  <si>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</si>
  <si>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</si>
  <si>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</si>
  <si>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</si>
  <si>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</si>
  <si>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</si>
  <si>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</si>
  <si>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</si>
  <si>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</si>
  <si>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</si>
  <si>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</si>
  <si>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</si>
  <si>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</si>
  <si>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</si>
  <si>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</si>
  <si>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</si>
  <si>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</si>
  <si>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</si>
  <si>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</si>
  <si>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</si>
  <si>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</si>
  <si>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</si>
  <si>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</si>
  <si>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</si>
  <si>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</si>
  <si>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</si>
  <si>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</si>
  <si>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</si>
  <si>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</si>
  <si>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</si>
  <si>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</si>
  <si>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</si>
  <si>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</si>
  <si>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</si>
  <si>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</si>
  <si>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</si>
  <si>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</si>
  <si>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</si>
  <si>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</si>
  <si>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</si>
  <si>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</si>
  <si>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</si>
  <si>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</si>
  <si>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</si>
  <si>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</si>
  <si>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</si>
  <si>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</si>
  <si>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</si>
  <si>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</si>
  <si>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</si>
  <si>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</si>
  <si>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</si>
  <si>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</si>
  <si>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</si>
  <si>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</si>
  <si>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</si>
  <si>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</si>
  <si>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</si>
  <si>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</si>
  <si>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</si>
  <si>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</si>
  <si>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</si>
  <si>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</si>
  <si>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</si>
  <si>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</si>
  <si>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</si>
  <si>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</si>
  <si>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</si>
  <si>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</si>
  <si>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</si>
  <si>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</si>
  <si>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</si>
  <si>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</si>
  <si>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</si>
  <si>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</si>
  <si>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</si>
  <si>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</si>
  <si>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</si>
  <si>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</si>
  <si>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</si>
  <si>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</si>
  <si>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</si>
  <si>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</si>
  <si>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</si>
  <si>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</si>
  <si>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</si>
  <si>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</si>
  <si>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</si>
  <si>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</si>
  <si>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</si>
  <si>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</si>
  <si>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</si>
  <si>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</si>
  <si>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</si>
  <si>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</si>
  <si>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</si>
  <si>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</si>
  <si>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</si>
  <si>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</si>
  <si>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</si>
  <si>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</si>
  <si>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</si>
  <si>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</si>
  <si>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</si>
  <si>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</si>
  <si>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</si>
  <si>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</si>
  <si>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</si>
  <si>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</si>
  <si>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</si>
  <si>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</si>
  <si>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</si>
  <si>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</si>
  <si>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</si>
  <si>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</si>
  <si>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</si>
  <si>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</si>
  <si>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</si>
  <si>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</si>
  <si>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</si>
  <si>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</si>
  <si>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</si>
  <si>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</si>
  <si>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</si>
  <si>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</si>
  <si>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</si>
  <si>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</si>
  <si>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</si>
  <si>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</si>
  <si>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</si>
  <si>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</si>
  <si>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</si>
  <si>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</si>
  <si>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</si>
  <si>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</si>
  <si>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</si>
  <si>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</si>
  <si>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</si>
  <si>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</si>
  <si>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</si>
  <si>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</si>
  <si>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</si>
  <si>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</si>
  <si>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</si>
  <si>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</si>
  <si>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</si>
  <si>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</si>
  <si>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</si>
  <si>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</si>
  <si>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</si>
  <si>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</si>
  <si>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</si>
  <si>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</si>
  <si>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</si>
  <si>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</si>
  <si>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</si>
  <si>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</si>
  <si>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</si>
  <si>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</si>
  <si>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</si>
  <si>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</si>
  <si>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</si>
  <si>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</si>
  <si>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</si>
  <si>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</si>
  <si>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</si>
  <si>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</si>
  <si>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</si>
  <si>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</si>
  <si>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</si>
  <si>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</si>
  <si>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</si>
  <si>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</si>
  <si>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</si>
  <si>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</si>
  <si>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</si>
  <si>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</si>
  <si>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</si>
  <si>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</si>
  <si>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</si>
  <si>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</si>
  <si>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</si>
  <si>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</si>
  <si>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</si>
  <si>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</si>
  <si>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</si>
  <si>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</si>
  <si>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</si>
  <si>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</si>
  <si>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</si>
  <si>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</si>
  <si>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</si>
  <si>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</si>
  <si>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</si>
  <si>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</si>
  <si>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</si>
  <si>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</si>
  <si>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</si>
  <si>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</si>
  <si>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</si>
  <si>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</si>
  <si>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</si>
  <si>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</si>
  <si>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</si>
  <si>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</si>
  <si>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</si>
  <si>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</si>
  <si>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</si>
  <si>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</si>
  <si>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</si>
  <si>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</si>
  <si>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</si>
  <si>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</si>
  <si>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</si>
  <si>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</si>
  <si>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</si>
  <si>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</si>
  <si>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</si>
  <si>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</si>
  <si>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</si>
  <si>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</si>
  <si>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</si>
  <si>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</si>
  <si>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</si>
  <si>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</si>
  <si>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</si>
  <si>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</si>
  <si>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</si>
  <si>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</si>
  <si>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</si>
  <si>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</si>
  <si>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</si>
  <si>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</si>
  <si>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</si>
  <si>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</si>
  <si>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</si>
  <si>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</si>
  <si>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</si>
  <si>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</si>
  <si>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</si>
  <si>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</si>
  <si>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</si>
  <si>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</si>
  <si>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</si>
  <si>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</si>
  <si>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</si>
  <si>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</si>
  <si>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</si>
  <si>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</si>
  <si>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</si>
  <si>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</si>
  <si>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</si>
  <si>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</si>
  <si>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</si>
  <si>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</si>
  <si>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</si>
  <si>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</si>
  <si>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</si>
  <si>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</si>
  <si>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</si>
  <si>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</si>
  <si>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</si>
  <si>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</si>
  <si>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</si>
  <si>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</si>
  <si>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</si>
  <si>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</si>
  <si>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</si>
  <si>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</si>
  <si>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</si>
  <si>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</si>
  <si>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</si>
  <si>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</si>
  <si>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</si>
  <si>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</si>
  <si>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</si>
  <si>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</si>
  <si>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</si>
  <si>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</si>
  <si>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</si>
  <si>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</si>
  <si>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</si>
  <si>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</si>
  <si>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</si>
  <si>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</si>
  <si>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</si>
  <si>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</si>
  <si>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</si>
  <si>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</si>
  <si>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</si>
  <si>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</si>
  <si>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</si>
  <si>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</si>
  <si>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</si>
  <si>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</si>
  <si>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</si>
  <si>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</si>
  <si>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</si>
  <si>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</si>
  <si>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</si>
  <si>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</si>
  <si>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</si>
  <si>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</si>
  <si>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</si>
  <si>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</si>
  <si>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</si>
  <si>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</si>
  <si>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</si>
  <si>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</si>
  <si>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</si>
  <si>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</si>
  <si>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</si>
  <si>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</si>
  <si>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</si>
  <si>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</si>
  <si>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</si>
  <si>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</si>
  <si>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</si>
  <si>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</si>
  <si>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</si>
  <si>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</si>
  <si>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</si>
  <si>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</si>
  <si>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</si>
  <si>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</si>
  <si>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</si>
  <si>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</si>
  <si>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</si>
  <si>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</si>
  <si>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</si>
  <si>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</si>
  <si>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</si>
  <si>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</si>
  <si>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</si>
  <si>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</si>
  <si>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</si>
  <si>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</si>
  <si>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</si>
  <si>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</si>
  <si>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</si>
  <si>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</si>
  <si>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</si>
  <si>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</si>
  <si>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</si>
  <si>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</si>
  <si>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</si>
  <si>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</si>
  <si>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</si>
  <si>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</si>
  <si>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</si>
  <si>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</si>
  <si>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</si>
  <si>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</si>
  <si>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</si>
  <si>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</si>
  <si>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</si>
  <si>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</si>
  <si>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</si>
  <si>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</si>
  <si>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</si>
  <si>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</si>
  <si>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</si>
  <si>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</si>
  <si>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</si>
  <si>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</si>
  <si>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</si>
  <si>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</si>
  <si>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</si>
  <si>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</si>
  <si>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</si>
  <si>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</si>
  <si>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</si>
  <si>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</si>
  <si>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</si>
  <si>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</si>
  <si>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</si>
  <si>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</si>
  <si>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</si>
  <si>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</si>
  <si>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</si>
  <si>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</si>
  <si>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</si>
  <si>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</si>
  <si>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</si>
  <si>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</si>
  <si>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</si>
  <si>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</si>
  <si>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</si>
  <si>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</si>
  <si>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</si>
  <si>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</si>
  <si>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</si>
  <si>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</si>
  <si>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</si>
  <si>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</si>
  <si>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</si>
  <si>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</si>
  <si>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</si>
  <si>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</si>
  <si>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</si>
  <si>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</si>
  <si>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</si>
  <si>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</si>
  <si>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</si>
  <si>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</si>
  <si>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</si>
  <si>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</si>
  <si>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</si>
  <si>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</si>
  <si>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</si>
  <si>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</si>
  <si>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</si>
  <si>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</si>
  <si>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</si>
  <si>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</si>
  <si>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</si>
  <si>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</si>
  <si>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</si>
  <si>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</si>
  <si>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</si>
  <si>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</si>
  <si>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</si>
  <si>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</si>
  <si>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</si>
  <si>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</si>
  <si>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</si>
  <si>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</si>
  <si>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</si>
  <si>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</si>
  <si>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</si>
  <si>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</si>
  <si>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</si>
  <si>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</si>
  <si>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</si>
  <si>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</si>
  <si>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</si>
  <si>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</si>
  <si>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</si>
  <si>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</si>
  <si>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</si>
  <si>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</si>
  <si>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</si>
  <si>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</si>
  <si>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</si>
  <si>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</si>
  <si>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</si>
  <si>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</si>
  <si>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</si>
  <si>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</si>
  <si>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</si>
  <si>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</si>
  <si>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</si>
  <si>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</si>
  <si>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</si>
  <si>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</si>
  <si>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</si>
  <si>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</si>
  <si>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</si>
  <si>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</si>
  <si>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</si>
  <si>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</si>
  <si>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</si>
  <si>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</si>
  <si>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</si>
  <si>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</si>
  <si>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</si>
  <si>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</si>
  <si>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</si>
  <si>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</si>
  <si>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</si>
  <si>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</si>
  <si>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</si>
  <si>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</si>
  <si>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</si>
  <si>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</si>
  <si>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</si>
  <si>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</si>
  <si>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</si>
  <si>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</si>
  <si>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</si>
  <si>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</si>
  <si>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</si>
  <si>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</si>
  <si>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</si>
  <si>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</si>
  <si>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</si>
  <si>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</si>
  <si>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</si>
  <si>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</si>
  <si>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</si>
  <si>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</si>
  <si>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</si>
  <si>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</si>
  <si>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</si>
  <si>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</si>
  <si>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</si>
  <si>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</si>
  <si>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</si>
  <si>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</si>
  <si>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</si>
  <si>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</si>
  <si>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</si>
  <si>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</si>
  <si>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</si>
  <si>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</si>
  <si>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</si>
  <si>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</si>
  <si>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</si>
  <si>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</si>
  <si>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</si>
  <si>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</si>
  <si>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</si>
  <si>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</si>
  <si>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</si>
  <si>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</si>
  <si>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</si>
  <si>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</si>
  <si>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</si>
  <si>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</si>
  <si>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</si>
  <si>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</si>
  <si>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</si>
  <si>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</si>
  <si>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</si>
  <si>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</si>
  <si>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</si>
  <si>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</si>
  <si>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</si>
  <si>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</si>
  <si>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</si>
  <si>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</si>
  <si>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</si>
  <si>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</si>
  <si>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</si>
  <si>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</si>
  <si>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</si>
  <si>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</si>
  <si>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</si>
  <si>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</si>
  <si>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</si>
  <si>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</si>
  <si>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</si>
  <si>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</si>
  <si>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</si>
  <si>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</si>
  <si>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</si>
  <si>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</si>
  <si>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</si>
  <si>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</si>
  <si>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</si>
  <si>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</si>
  <si>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</si>
  <si>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</si>
  <si>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</si>
  <si>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</si>
  <si>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</si>
  <si>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</si>
  <si>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</si>
  <si>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</si>
  <si>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</si>
  <si>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</si>
  <si>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</si>
  <si>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</si>
  <si>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</si>
  <si>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</si>
  <si>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</si>
  <si>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</si>
  <si>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</si>
  <si>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</si>
  <si>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</si>
  <si>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</si>
  <si>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</si>
  <si>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</si>
  <si>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</si>
  <si>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</si>
  <si>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</si>
  <si>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</si>
  <si>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</si>
  <si>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</si>
  <si>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</si>
  <si>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</si>
  <si>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</si>
  <si>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</si>
  <si>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</si>
  <si>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</si>
  <si>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</si>
  <si>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</si>
  <si>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</si>
  <si>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</si>
  <si>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</si>
  <si>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</si>
  <si>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</si>
  <si>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</si>
  <si>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</si>
  <si>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</si>
  <si>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</si>
  <si>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</si>
  <si>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</si>
  <si>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</si>
  <si>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</si>
  <si>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</si>
  <si>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</si>
  <si>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</si>
  <si>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</si>
  <si>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</si>
  <si>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</si>
  <si>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</si>
  <si>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</si>
  <si>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</si>
  <si>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</si>
  <si>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</si>
  <si>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</si>
  <si>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</si>
  <si>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</si>
  <si>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</si>
  <si>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</si>
  <si>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</si>
  <si>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</si>
  <si>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</si>
  <si>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</si>
  <si>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</si>
  <si>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</si>
  <si>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</si>
  <si>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</si>
  <si>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</si>
  <si>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</si>
  <si>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</si>
  <si>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</si>
  <si>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</si>
  <si>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</si>
  <si>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</si>
  <si>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</si>
  <si>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</si>
  <si>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</si>
  <si>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</si>
  <si>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</si>
  <si>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</si>
  <si>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</si>
  <si>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</si>
  <si>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</si>
  <si>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</si>
  <si>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</si>
  <si>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</si>
  <si>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</si>
  <si>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</si>
  <si>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</si>
  <si>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</si>
  <si>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</si>
  <si>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</si>
  <si>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</si>
  <si>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</si>
  <si>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</si>
  <si>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</si>
  <si>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</si>
  <si>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</si>
  <si>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</si>
  <si>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</si>
  <si>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</si>
  <si>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</si>
  <si>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</si>
  <si>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</si>
  <si>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</si>
  <si>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</si>
  <si>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</si>
  <si>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</si>
  <si>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</si>
  <si>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</si>
  <si>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</si>
  <si>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</si>
  <si>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</si>
  <si>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</si>
  <si>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</si>
  <si>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</si>
  <si>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</si>
  <si>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</si>
  <si>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</si>
  <si>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</si>
  <si>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</si>
  <si>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</si>
  <si>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</si>
  <si>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</si>
  <si>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</si>
  <si>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</si>
  <si>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</si>
  <si>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</si>
  <si>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</si>
  <si>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</si>
  <si>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</si>
  <si>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</si>
  <si>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</si>
  <si>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</si>
  <si>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</si>
  <si>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</si>
  <si>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</si>
  <si>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</si>
  <si>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</si>
  <si>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</si>
  <si>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</si>
  <si>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</si>
  <si>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</si>
  <si>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</si>
  <si>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</si>
  <si>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</si>
  <si>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</si>
  <si>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</si>
  <si>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</si>
  <si>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</si>
  <si>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</si>
  <si>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</si>
  <si>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</si>
  <si>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</si>
  <si>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</si>
  <si>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</si>
  <si>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</si>
  <si>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</si>
  <si>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</si>
  <si>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</si>
  <si>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</si>
  <si>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</si>
  <si>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</si>
  <si>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</si>
  <si>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</si>
  <si>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</si>
  <si>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</si>
  <si>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</si>
  <si>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</si>
  <si>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</si>
  <si>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</si>
  <si>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</si>
  <si>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</si>
  <si>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</si>
  <si>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</si>
  <si>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</si>
  <si>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</si>
  <si>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</si>
  <si>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</si>
  <si>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</si>
  <si>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</si>
  <si>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</si>
  <si>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</si>
  <si>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</si>
  <si>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</si>
  <si>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</si>
  <si>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</si>
  <si>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</si>
  <si>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</si>
  <si>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</si>
  <si>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</si>
  <si>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</si>
  <si>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</si>
  <si>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</si>
  <si>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</si>
  <si>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</si>
  <si>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</si>
  <si>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</si>
  <si>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</si>
  <si>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</si>
  <si>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</si>
  <si>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</si>
  <si>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</si>
  <si>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</si>
  <si>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</si>
  <si>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</si>
  <si>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</si>
  <si>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</si>
  <si>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</si>
  <si>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</si>
  <si>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</si>
  <si>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</si>
  <si>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</si>
  <si>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</si>
  <si>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</si>
  <si>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</si>
  <si>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</si>
  <si>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</si>
  <si>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</si>
  <si>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</si>
  <si>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</si>
  <si>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</si>
  <si>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</si>
  <si>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</si>
  <si>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</si>
  <si>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</si>
  <si>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</si>
  <si>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</si>
  <si>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</si>
  <si>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</si>
  <si>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</si>
  <si>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</si>
  <si>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</si>
  <si>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</si>
  <si>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</si>
  <si>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</si>
  <si>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</si>
  <si>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</si>
  <si>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</si>
  <si>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</si>
  <si>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</si>
  <si>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</si>
  <si>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</si>
  <si>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</si>
  <si>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</si>
  <si>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</si>
  <si>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</si>
  <si>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</si>
  <si>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</si>
  <si>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</si>
  <si>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</si>
  <si>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</si>
  <si>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</si>
  <si>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</si>
  <si>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</si>
  <si>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</si>
  <si>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</si>
  <si>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</si>
  <si>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</si>
  <si>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</si>
  <si>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</si>
  <si>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</si>
  <si>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</si>
  <si>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</si>
  <si>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</si>
  <si>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</si>
  <si>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</si>
  <si>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</si>
  <si>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</si>
  <si>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</si>
  <si>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</si>
  <si>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</si>
  <si>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</si>
  <si>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</si>
  <si>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</si>
  <si>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</si>
  <si>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</si>
  <si>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</si>
  <si>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</si>
  <si>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</si>
  <si>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</si>
  <si>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</si>
  <si>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</si>
  <si>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</si>
  <si>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</si>
  <si>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</si>
  <si>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</si>
  <si>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</si>
  <si>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</si>
  <si>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</si>
  <si>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</si>
  <si>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</si>
  <si>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</si>
  <si>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</si>
  <si>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</si>
  <si>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</si>
  <si>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</si>
  <si>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</si>
  <si>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</si>
  <si>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</si>
  <si>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</si>
  <si>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</si>
  <si>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</si>
  <si>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</si>
  <si>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</si>
  <si>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</si>
  <si>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</si>
  <si>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</si>
  <si>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</si>
  <si>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</si>
  <si>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</si>
  <si>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</si>
  <si>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</si>
  <si>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</si>
  <si>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</si>
  <si>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</si>
  <si>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</si>
  <si>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</si>
  <si>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</si>
  <si>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</si>
  <si>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</si>
  <si>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</si>
  <si>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</si>
  <si>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</si>
  <si>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</si>
  <si>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</si>
  <si>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</si>
  <si>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</si>
  <si>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</si>
  <si>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</si>
  <si>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</si>
  <si>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</si>
  <si>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</si>
  <si>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</si>
  <si>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</si>
  <si>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</si>
  <si>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</si>
  <si>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</si>
  <si>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</si>
  <si>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</si>
  <si>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</si>
  <si>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</si>
  <si>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</si>
  <si>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</si>
  <si>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</si>
  <si>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</si>
  <si>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</si>
  <si>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</si>
  <si>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</si>
  <si>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</si>
  <si>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</si>
  <si>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</si>
  <si>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</si>
  <si>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</si>
  <si>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</si>
  <si>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</si>
  <si>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</si>
  <si>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</si>
  <si>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</si>
  <si>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</si>
  <si>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</si>
  <si>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</si>
  <si>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</si>
  <si>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</si>
  <si>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</si>
  <si>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</si>
  <si>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</si>
  <si>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</si>
  <si>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</si>
  <si>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</si>
  <si>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</si>
  <si>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</si>
  <si>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</si>
  <si>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</si>
  <si>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</si>
  <si>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</si>
  <si>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</si>
  <si>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</si>
  <si>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</si>
  <si>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</si>
  <si>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</si>
  <si>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</si>
  <si>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</si>
  <si>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</si>
  <si>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</si>
  <si>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</si>
  <si>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</si>
  <si>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</si>
  <si>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</si>
  <si>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</si>
  <si>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</si>
  <si>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</si>
  <si>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</si>
  <si>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</si>
  <si>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</si>
  <si>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</si>
  <si>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</si>
  <si>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</si>
  <si>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</si>
  <si>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</si>
  <si>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</si>
  <si>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</si>
  <si>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</si>
  <si>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</si>
  <si>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</si>
  <si>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</si>
  <si>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</si>
  <si>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</si>
  <si>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</si>
  <si>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</si>
  <si>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</si>
  <si>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</si>
  <si>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</si>
  <si>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</si>
  <si>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</si>
  <si>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</si>
  <si>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</si>
  <si>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</si>
  <si>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</si>
  <si>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</si>
  <si>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</si>
  <si>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</si>
  <si>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</si>
  <si>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</si>
  <si>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</si>
  <si>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</si>
  <si>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</si>
  <si>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</si>
  <si>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</si>
  <si>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</si>
  <si>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</si>
  <si>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</si>
  <si>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</si>
  <si>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</si>
  <si>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</si>
  <si>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</si>
  <si>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</si>
  <si>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</si>
  <si>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</si>
  <si>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</si>
  <si>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</si>
  <si>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</si>
  <si>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</si>
  <si>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</si>
  <si>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</si>
  <si>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</si>
  <si>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</si>
  <si>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</si>
  <si>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</si>
  <si>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</si>
  <si>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</si>
  <si>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</si>
  <si>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</si>
  <si>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</si>
  <si>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</si>
  <si>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</si>
  <si>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</si>
  <si>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</si>
  <si>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</si>
  <si>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</si>
  <si>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</si>
  <si>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</si>
  <si>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</si>
  <si>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</si>
  <si>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</si>
  <si>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</si>
  <si>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</si>
  <si>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</si>
  <si>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</si>
  <si>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</si>
  <si>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</si>
  <si>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</si>
  <si>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</si>
  <si>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</si>
  <si>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</si>
  <si>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</si>
  <si>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</si>
  <si>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</si>
  <si>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</si>
  <si>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</si>
  <si>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</si>
  <si>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</si>
  <si>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</si>
  <si>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</si>
  <si>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</si>
  <si>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</si>
  <si>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</si>
  <si>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</si>
  <si>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</si>
  <si>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</si>
  <si>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</si>
  <si>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</si>
  <si>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</si>
  <si>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</si>
  <si>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</si>
  <si>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</si>
  <si>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</si>
  <si>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</si>
  <si>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</si>
  <si>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</si>
  <si>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</si>
  <si>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</si>
  <si>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</si>
  <si>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</si>
  <si>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</si>
  <si>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</si>
  <si>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</si>
  <si>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</si>
  <si>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</si>
  <si>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</si>
  <si>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</si>
  <si>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</si>
  <si>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</si>
  <si>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</si>
  <si>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</si>
  <si>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</si>
  <si>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</si>
  <si>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</si>
  <si>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</si>
  <si>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</si>
  <si>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</si>
  <si>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</si>
  <si>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</si>
  <si>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</si>
  <si>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</si>
  <si>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</si>
  <si>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</si>
  <si>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</si>
  <si>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</si>
  <si>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</si>
  <si>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</si>
  <si>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</si>
  <si>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</si>
  <si>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</si>
  <si>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</si>
  <si>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</si>
  <si>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</si>
  <si>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</si>
  <si>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</si>
  <si>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</si>
  <si>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</si>
  <si>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</si>
  <si>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</si>
  <si>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</si>
  <si>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</si>
  <si>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</si>
  <si>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</si>
  <si>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</si>
  <si>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</si>
  <si>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</si>
  <si>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</si>
  <si>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</si>
  <si>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</si>
  <si>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</si>
  <si>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</si>
  <si>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</si>
  <si>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</si>
  <si>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</si>
  <si>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</si>
  <si>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</si>
  <si>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</si>
  <si>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</si>
  <si>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</si>
  <si>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</si>
  <si>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</si>
  <si>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</si>
  <si>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</si>
  <si>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</si>
  <si>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</si>
  <si>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</si>
  <si>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</si>
  <si>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</si>
  <si>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</si>
  <si>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</si>
  <si>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</si>
  <si>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</si>
  <si>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</si>
  <si>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</si>
  <si>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</si>
  <si>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</si>
  <si>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</si>
  <si>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</si>
  <si>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</si>
  <si>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</si>
  <si>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</si>
  <si>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</si>
  <si>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</si>
  <si>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</si>
  <si>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</si>
  <si>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</si>
  <si>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</si>
  <si>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</si>
  <si>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</si>
  <si>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</si>
  <si>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</si>
  <si>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</si>
  <si>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</si>
  <si>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</si>
  <si>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</si>
  <si>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</si>
  <si>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</si>
  <si>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</si>
  <si>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</si>
  <si>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</si>
  <si>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</si>
  <si>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</si>
  <si>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</si>
  <si>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</si>
  <si>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</si>
  <si>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</si>
  <si>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</si>
  <si>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</si>
  <si>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</si>
  <si>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</si>
  <si>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</si>
  <si>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</si>
  <si>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</si>
  <si>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</si>
  <si>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</si>
  <si>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</si>
  <si>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</si>
  <si>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</si>
  <si>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</si>
  <si>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</si>
  <si>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</si>
  <si>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</si>
  <si>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</si>
  <si>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</si>
  <si>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</si>
  <si>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</si>
  <si>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</si>
  <si>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</si>
  <si>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</si>
  <si>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</si>
  <si>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</si>
  <si>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</si>
  <si>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</si>
  <si>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</si>
  <si>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</si>
  <si>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</si>
  <si>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</si>
  <si>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</si>
  <si>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</si>
  <si>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</si>
  <si>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</si>
  <si>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</si>
  <si>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</si>
  <si>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</si>
  <si>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</si>
  <si>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</si>
  <si>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</si>
  <si>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</si>
  <si>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</si>
  <si>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</si>
  <si>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</si>
  <si>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</si>
  <si>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</si>
  <si>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</si>
  <si>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</si>
  <si>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</si>
  <si>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</si>
  <si>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</si>
  <si>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</si>
  <si>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</si>
  <si>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</si>
  <si>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</si>
  <si>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</si>
  <si>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</si>
  <si>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</si>
  <si>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</si>
  <si>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</si>
  <si>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</si>
  <si>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</si>
  <si>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</si>
  <si>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</si>
  <si>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</si>
  <si>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</si>
  <si>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</si>
  <si>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</si>
  <si>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</si>
  <si>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</si>
  <si>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</si>
  <si>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</si>
  <si>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</si>
  <si>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</si>
  <si>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</si>
  <si>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</si>
  <si>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</si>
  <si>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</si>
  <si>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</si>
  <si>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</si>
  <si>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</si>
  <si>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</si>
  <si>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</si>
  <si>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</si>
  <si>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</si>
  <si>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</si>
  <si>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</si>
  <si>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</si>
  <si>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</si>
  <si>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</si>
  <si>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</si>
  <si>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</si>
  <si>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</si>
  <si>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</si>
  <si>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</si>
  <si>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</si>
  <si>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</si>
  <si>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</si>
  <si>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</si>
  <si>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</si>
  <si>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</si>
  <si>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</si>
  <si>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</si>
  <si>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</si>
  <si>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</si>
  <si>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</si>
  <si>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</si>
  <si>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</si>
  <si>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</si>
  <si>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</si>
  <si>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</si>
  <si>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</si>
  <si>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</si>
  <si>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</si>
  <si>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</si>
  <si>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</si>
  <si>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</si>
  <si>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</si>
  <si>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</si>
  <si>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</si>
  <si>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</si>
  <si>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</si>
  <si>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</si>
  <si>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</si>
  <si>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</si>
  <si>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</si>
  <si>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</si>
  <si>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</si>
  <si>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</si>
  <si>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</si>
  <si>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</si>
  <si>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</si>
  <si>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</si>
  <si>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</si>
  <si>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</si>
  <si>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</si>
  <si>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</si>
  <si>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</si>
  <si>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</si>
  <si>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</si>
  <si>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</si>
  <si>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</si>
  <si>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</si>
  <si>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</si>
  <si>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</si>
  <si>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</si>
  <si>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</si>
  <si>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</si>
  <si>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</si>
  <si>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</si>
  <si>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</si>
  <si>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</si>
  <si>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</si>
  <si>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</si>
  <si>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</si>
  <si>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</si>
  <si>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</si>
  <si>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</si>
  <si>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</si>
  <si>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</si>
  <si>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</si>
  <si>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</si>
  <si>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</si>
  <si>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</si>
  <si>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</si>
  <si>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</si>
  <si>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</si>
  <si>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</si>
  <si>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</si>
  <si>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</si>
  <si>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</si>
  <si>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</si>
  <si>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</si>
  <si>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</si>
  <si>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</si>
  <si>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</si>
  <si>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</si>
  <si>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</si>
  <si>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</si>
  <si>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</si>
  <si>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</si>
  <si>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</si>
  <si>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</si>
  <si>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</si>
  <si>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</si>
  <si>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</si>
  <si>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</si>
  <si>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</si>
  <si>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</si>
  <si>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</si>
  <si>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</si>
  <si>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</si>
  <si>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</si>
  <si>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</si>
  <si>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</si>
  <si>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</si>
  <si>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</si>
  <si>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</si>
  <si>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</si>
  <si>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</si>
  <si>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</si>
  <si>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</si>
  <si>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</si>
  <si>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</si>
  <si>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</si>
  <si>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</si>
  <si>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</si>
  <si>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</si>
  <si>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</si>
  <si>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</si>
  <si>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</si>
  <si>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</si>
  <si>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</si>
  <si>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</si>
  <si>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</si>
  <si>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</si>
  <si>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</si>
  <si>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</si>
  <si>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</si>
  <si>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</si>
  <si>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</si>
  <si>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</si>
  <si>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</si>
  <si>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</si>
  <si>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</si>
  <si>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</si>
  <si>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</si>
  <si>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</si>
  <si>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</si>
  <si>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</si>
  <si>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</si>
  <si>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</si>
  <si>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</si>
  <si>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</si>
  <si>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</si>
  <si>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</si>
  <si>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</si>
  <si>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</si>
  <si>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</si>
  <si>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</si>
  <si>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</si>
  <si>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</si>
  <si>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</si>
  <si>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</si>
  <si>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</si>
  <si>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</si>
  <si>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</si>
  <si>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</si>
  <si>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</si>
  <si>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</si>
  <si>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</si>
  <si>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</si>
  <si>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</si>
  <si>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</si>
  <si>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</si>
  <si>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</si>
  <si>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</si>
  <si>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</si>
  <si>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</si>
  <si>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</si>
  <si>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</si>
  <si>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</si>
  <si>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</si>
  <si>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</si>
  <si>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</si>
  <si>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</si>
  <si>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</si>
  <si>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</si>
  <si>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</si>
  <si>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</si>
  <si>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</si>
  <si>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</si>
  <si>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</si>
  <si>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</si>
  <si>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</si>
  <si>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</si>
  <si>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</si>
  <si>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</si>
  <si>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</si>
  <si>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</si>
  <si>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</si>
  <si>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</si>
  <si>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</si>
  <si>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</si>
  <si>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</si>
  <si>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</si>
  <si>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</si>
  <si>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</si>
  <si>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</si>
  <si>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</si>
  <si>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</si>
  <si>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</si>
  <si>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</si>
  <si>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</si>
  <si>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</si>
  <si>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</si>
  <si>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</si>
  <si>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</si>
  <si>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</si>
  <si>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</si>
  <si>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</si>
  <si>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</si>
  <si>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</si>
  <si>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</si>
  <si>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</si>
  <si>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</si>
  <si>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</si>
  <si>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</si>
  <si>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</si>
  <si>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</si>
  <si>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</si>
  <si>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</si>
  <si>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</si>
  <si>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</si>
  <si>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</si>
  <si>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</si>
  <si>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</si>
  <si>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</si>
  <si>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</si>
  <si>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</si>
  <si>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</si>
  <si>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</si>
  <si>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</si>
  <si>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</si>
  <si>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</si>
  <si>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</si>
  <si>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</si>
  <si>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</si>
  <si>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</si>
  <si>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</si>
  <si>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</si>
  <si>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</si>
  <si>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</si>
  <si>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</si>
  <si>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</si>
  <si>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</si>
  <si>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</si>
  <si>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</si>
  <si>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</si>
  <si>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</si>
  <si>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</si>
  <si>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</si>
  <si>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</si>
  <si>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</si>
  <si>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</si>
  <si>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</si>
  <si>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</si>
  <si>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</si>
  <si>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</si>
  <si>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</si>
  <si>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</si>
  <si>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</si>
  <si>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</si>
  <si>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</si>
  <si>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</si>
  <si>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</si>
  <si>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</si>
  <si>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</si>
  <si>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</si>
  <si>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</si>
  <si>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</si>
  <si>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</si>
  <si>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</si>
  <si>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</si>
  <si>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</si>
  <si>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</si>
  <si>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</si>
  <si>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</si>
  <si>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</si>
  <si>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</si>
  <si>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</si>
  <si>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</si>
  <si>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</si>
  <si>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</si>
  <si>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</si>
  <si>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</si>
  <si>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</si>
  <si>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</si>
  <si>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</si>
  <si>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</si>
  <si>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</si>
  <si>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</si>
  <si>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</si>
  <si>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</si>
  <si>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</si>
  <si>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</si>
  <si>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</si>
  <si>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</si>
  <si>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</si>
  <si>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</si>
  <si>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</si>
  <si>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</si>
  <si>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</si>
  <si>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</si>
  <si>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</si>
  <si>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</si>
  <si>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</si>
  <si>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</si>
  <si>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</si>
  <si>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</si>
  <si>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</si>
  <si>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</si>
  <si>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</si>
  <si>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</si>
  <si>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</si>
  <si>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</si>
  <si>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</si>
  <si>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</si>
  <si>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</si>
  <si>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</si>
  <si>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</si>
  <si>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</si>
  <si>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</si>
  <si>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</si>
  <si>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</si>
  <si>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</si>
  <si>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</si>
  <si>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</si>
  <si>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</si>
  <si>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</si>
  <si>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</si>
  <si>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</si>
  <si>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</si>
  <si>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</si>
  <si>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</si>
  <si>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</si>
  <si>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</si>
  <si>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</si>
  <si>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</si>
  <si>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</si>
  <si>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</si>
  <si>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</si>
  <si>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</si>
  <si>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</si>
  <si>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</si>
  <si>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</si>
  <si>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</si>
  <si>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</si>
  <si>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</si>
  <si>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</si>
  <si>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</si>
  <si>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</si>
  <si>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</si>
  <si>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</si>
  <si>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</si>
  <si>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</si>
  <si>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</si>
  <si>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</si>
  <si>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</si>
  <si>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</si>
  <si>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</si>
  <si>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</si>
  <si>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</si>
  <si>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</si>
  <si>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</si>
  <si>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</si>
  <si>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</si>
  <si>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</si>
  <si>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</si>
  <si>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</si>
  <si>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</si>
  <si>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</si>
  <si>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</si>
  <si>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</si>
  <si>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</si>
  <si>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</si>
  <si>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</si>
  <si>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</si>
  <si>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</si>
  <si>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</si>
  <si>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</si>
  <si>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</si>
  <si>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</si>
  <si>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</si>
  <si>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</si>
  <si>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</si>
  <si>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</si>
  <si>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</si>
  <si>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</si>
  <si>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</si>
  <si>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</si>
  <si>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</si>
  <si>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</si>
  <si>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</si>
  <si>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</si>
  <si>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</si>
  <si>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</si>
  <si>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</si>
  <si>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</si>
  <si>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</si>
  <si>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</si>
  <si>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</si>
  <si>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</si>
  <si>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</si>
  <si>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</si>
  <si>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</si>
  <si>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</si>
  <si>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</si>
  <si>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</si>
  <si>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</si>
  <si>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</si>
  <si>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</si>
  <si>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</si>
  <si>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</si>
  <si>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</si>
  <si>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</si>
  <si>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</si>
  <si>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</si>
  <si>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</si>
  <si>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</si>
  <si>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</si>
  <si>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</si>
  <si>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</si>
  <si>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</si>
  <si>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</si>
  <si>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</si>
  <si>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</si>
  <si>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</si>
  <si>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</si>
  <si>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</si>
  <si>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</si>
  <si>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</si>
  <si>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</si>
  <si>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</si>
  <si>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</si>
  <si>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</si>
  <si>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</si>
  <si>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</si>
  <si>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</si>
  <si>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</si>
  <si>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</si>
  <si>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</si>
  <si>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</si>
  <si>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</si>
  <si>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</si>
  <si>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</si>
  <si>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</si>
  <si>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</si>
  <si>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</si>
  <si>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</si>
  <si>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</si>
  <si>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</si>
  <si>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</si>
  <si>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</si>
  <si>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</si>
  <si>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</si>
  <si>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</si>
  <si>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</si>
  <si>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</si>
  <si>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</si>
  <si>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</si>
  <si>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</si>
  <si>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</si>
  <si>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</si>
  <si>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</si>
  <si>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</si>
  <si>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</si>
  <si>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</si>
  <si>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</si>
  <si>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</si>
  <si>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</si>
  <si>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</si>
  <si>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</si>
  <si>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</si>
  <si>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</si>
  <si>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</si>
  <si>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</si>
  <si>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</si>
  <si>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</si>
  <si>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</si>
  <si>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</si>
  <si>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</si>
  <si>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</si>
  <si>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</si>
  <si>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</si>
  <si>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</si>
  <si>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</si>
  <si>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</si>
  <si>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</si>
  <si>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</si>
  <si>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</si>
  <si>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</si>
  <si>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</si>
  <si>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</si>
  <si>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</si>
  <si>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</si>
  <si>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</si>
  <si>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</si>
  <si>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</si>
  <si>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</si>
  <si>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</si>
  <si>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</si>
  <si>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</si>
  <si>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</si>
  <si>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</si>
  <si>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</si>
  <si>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</si>
  <si>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</si>
  <si>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</si>
  <si>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</si>
  <si>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</si>
  <si>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</si>
  <si>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</si>
  <si>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</si>
  <si>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</si>
  <si>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</si>
  <si>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</si>
  <si>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</si>
  <si>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</si>
  <si>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</si>
  <si>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</si>
  <si>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</si>
  <si>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</si>
  <si>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</si>
  <si>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</si>
  <si>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</si>
  <si>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</si>
  <si>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</si>
  <si>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</si>
  <si>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</si>
  <si>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</si>
  <si>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</si>
  <si>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</si>
  <si>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</si>
  <si>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</si>
  <si>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</si>
  <si>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</si>
  <si>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</si>
  <si>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</si>
  <si>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</si>
  <si>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</si>
  <si>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</si>
  <si>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</si>
  <si>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</si>
  <si>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</si>
  <si>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</si>
  <si>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</si>
  <si>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</si>
  <si>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</si>
  <si>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</si>
  <si>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</si>
  <si>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</si>
  <si>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</si>
  <si>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</si>
  <si>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</si>
  <si>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</si>
  <si>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</si>
  <si>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</si>
  <si>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</si>
  <si>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</si>
  <si>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</si>
  <si>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</si>
  <si>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</si>
  <si>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</si>
  <si>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</si>
  <si>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</si>
  <si>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</si>
  <si>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</si>
  <si>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</si>
  <si>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</si>
  <si>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</si>
  <si>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</si>
  <si>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</si>
  <si>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</si>
  <si>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</si>
  <si>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</si>
  <si>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</si>
  <si>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</si>
  <si>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</si>
  <si>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</si>
  <si>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</si>
  <si>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</si>
  <si>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</si>
  <si>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</si>
  <si>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</si>
  <si>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</si>
  <si>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</si>
  <si>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</si>
  <si>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</si>
  <si>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</si>
  <si>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</si>
  <si>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</si>
  <si>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</si>
  <si>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</si>
  <si>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</si>
  <si>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</si>
  <si>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</si>
  <si>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</si>
  <si>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</si>
  <si>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</si>
  <si>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</si>
  <si>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</si>
  <si>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</si>
  <si>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</si>
  <si>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</si>
  <si>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</si>
  <si>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</si>
  <si>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</si>
  <si>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</si>
  <si>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</si>
  <si>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</si>
  <si>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</si>
  <si>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</si>
  <si>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</si>
  <si>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</si>
  <si>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</si>
  <si>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</si>
  <si>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</si>
  <si>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</si>
  <si>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</si>
  <si>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</si>
  <si>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</si>
  <si>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</si>
  <si>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</si>
  <si>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</si>
  <si>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</si>
  <si>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</si>
  <si>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</si>
  <si>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</si>
  <si>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</si>
  <si>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</si>
  <si>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</si>
  <si>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</si>
  <si>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</si>
  <si>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</si>
  <si>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</si>
  <si>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</si>
  <si>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</si>
  <si>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</si>
  <si>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</si>
  <si>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</si>
  <si>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</si>
  <si>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</si>
  <si>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</si>
  <si>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</si>
  <si>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</si>
  <si>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</si>
  <si>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</si>
  <si>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</si>
  <si>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</si>
  <si>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</si>
  <si>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</si>
  <si>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</si>
  <si>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</si>
  <si>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</si>
  <si>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</si>
  <si>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</si>
  <si>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</si>
  <si>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</si>
  <si>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</si>
  <si>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</si>
  <si>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</si>
  <si>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</si>
  <si>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</si>
  <si>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</si>
  <si>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</si>
  <si>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</si>
  <si>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</si>
  <si>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</si>
  <si>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</si>
  <si>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</si>
  <si>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</si>
  <si>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</si>
  <si>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</si>
  <si>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</si>
  <si>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</si>
  <si>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</si>
  <si>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</si>
  <si>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</si>
  <si>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</si>
  <si>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</si>
  <si>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</si>
  <si>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</si>
  <si>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</si>
  <si>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</si>
  <si>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</si>
  <si>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</si>
  <si>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</si>
  <si>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</si>
  <si>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</si>
  <si>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</si>
  <si>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</si>
  <si>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</si>
  <si>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</si>
  <si>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</si>
  <si>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</si>
  <si>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</si>
  <si>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</si>
  <si>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</si>
  <si>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</si>
  <si>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</si>
  <si>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</si>
  <si>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</si>
  <si>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</si>
  <si>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</si>
  <si>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</si>
  <si>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</si>
  <si>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</si>
  <si>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</si>
  <si>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</si>
  <si>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</si>
  <si>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</si>
  <si>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</si>
  <si>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</si>
  <si>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</si>
  <si>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</si>
  <si>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</si>
  <si>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</si>
  <si>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</si>
  <si>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</si>
  <si>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</si>
  <si>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</si>
  <si>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</si>
  <si>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</si>
  <si>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</si>
  <si>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</si>
  <si>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</si>
  <si>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</si>
  <si>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</si>
  <si>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</si>
  <si>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</si>
  <si>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</si>
  <si>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</si>
  <si>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</si>
  <si>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</si>
  <si>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</si>
  <si>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</si>
  <si>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</si>
  <si>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</si>
  <si>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</si>
  <si>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</si>
  <si>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</si>
  <si>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</si>
  <si>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</si>
  <si>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</si>
  <si>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</si>
  <si>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</si>
  <si>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</si>
  <si>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</si>
  <si>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</si>
  <si>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</si>
  <si>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</si>
  <si>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</si>
  <si>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</si>
  <si>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</si>
  <si>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</si>
  <si>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</si>
  <si>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</si>
  <si>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</si>
  <si>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</si>
  <si>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</si>
  <si>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</si>
  <si>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</si>
  <si>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</si>
  <si>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</si>
  <si>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</si>
  <si>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</si>
  <si>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</si>
  <si>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</si>
  <si>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</si>
  <si>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</si>
  <si>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</si>
  <si>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</si>
  <si>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</si>
  <si>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</si>
  <si>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</si>
  <si>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</si>
  <si>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</si>
  <si>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</si>
  <si>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</si>
  <si>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</si>
  <si>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</si>
  <si>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</si>
  <si>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</si>
  <si>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</si>
  <si>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</si>
  <si>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</si>
  <si>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</si>
  <si>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</si>
  <si>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</si>
  <si>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</si>
  <si>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</si>
  <si>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</si>
  <si>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</si>
  <si>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</si>
  <si>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</si>
  <si>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</si>
  <si>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</si>
  <si>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</si>
  <si>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</si>
  <si>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</si>
  <si>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</si>
  <si>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</si>
  <si>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</si>
  <si>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</si>
  <si>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</si>
  <si>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</si>
  <si>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</si>
  <si>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</si>
  <si>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</si>
  <si>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</si>
  <si>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</si>
  <si>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</si>
  <si>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</si>
  <si>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</si>
  <si>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</si>
  <si>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</si>
  <si>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</si>
  <si>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</si>
  <si>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</si>
  <si>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</si>
  <si>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</si>
  <si>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</si>
  <si>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</si>
  <si>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</si>
  <si>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</si>
  <si>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</si>
  <si>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</si>
  <si>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</si>
  <si>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</si>
  <si>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</si>
  <si>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</si>
  <si>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</si>
  <si>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</si>
  <si>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</si>
  <si>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</si>
  <si>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</si>
  <si>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</si>
  <si>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</si>
  <si>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</si>
  <si>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</si>
  <si>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</si>
  <si>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</si>
  <si>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</si>
  <si>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</si>
  <si>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</si>
  <si>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</si>
  <si>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</si>
  <si>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</si>
  <si>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</si>
  <si>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</si>
  <si>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</si>
  <si>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</si>
  <si>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</si>
  <si>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</si>
  <si>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</si>
  <si>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</si>
  <si>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</si>
  <si>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</si>
  <si>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</si>
  <si>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</si>
  <si>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</si>
  <si>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</si>
  <si>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</si>
  <si>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</si>
  <si>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</si>
  <si>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</si>
  <si>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</si>
  <si>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</si>
  <si>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</si>
  <si>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</si>
  <si>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</si>
  <si>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</si>
  <si>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</si>
  <si>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</si>
  <si>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</si>
  <si>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</si>
  <si>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</si>
  <si>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</si>
  <si>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</si>
  <si>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</si>
  <si>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</si>
  <si>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</si>
  <si>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</si>
  <si>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</si>
  <si>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</si>
  <si>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</si>
  <si>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</si>
  <si>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</si>
  <si>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</si>
  <si>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</si>
  <si>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</si>
  <si>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</si>
  <si>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</si>
  <si>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</si>
  <si>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</si>
  <si>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</si>
  <si>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</si>
  <si>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</si>
  <si>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</si>
  <si>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</si>
  <si>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</si>
  <si>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</si>
  <si>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</si>
  <si>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</si>
  <si>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</si>
  <si>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</si>
  <si>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</si>
  <si>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</si>
  <si>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</si>
  <si>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</si>
  <si>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</si>
  <si>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</si>
  <si>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</si>
  <si>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</si>
  <si>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</si>
  <si>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</si>
  <si>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</si>
  <si>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</si>
  <si>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</si>
  <si>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</si>
  <si>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</si>
  <si>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</si>
  <si>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</si>
  <si>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</si>
  <si>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</si>
  <si>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</si>
  <si>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</si>
  <si>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</si>
  <si>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</si>
  <si>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</si>
  <si>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</si>
  <si>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</si>
  <si>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</si>
  <si>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</si>
  <si>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</si>
  <si>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</si>
  <si>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</si>
  <si>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</si>
  <si>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</si>
  <si>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</si>
  <si>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</si>
  <si>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</si>
  <si>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</si>
  <si>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</si>
  <si>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</si>
  <si>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</si>
  <si>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</si>
  <si>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</si>
  <si>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</si>
  <si>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</si>
  <si>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</si>
  <si>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</si>
  <si>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</si>
  <si>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</si>
  <si>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</si>
  <si>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</si>
  <si>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</si>
  <si>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</si>
  <si>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</si>
  <si>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</si>
  <si>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</si>
  <si>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</si>
  <si>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</si>
  <si>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</si>
  <si>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</si>
  <si>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</si>
  <si>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</si>
  <si>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</si>
  <si>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</si>
  <si>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</si>
  <si>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</si>
  <si>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</si>
  <si>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</si>
  <si>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</si>
  <si>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</si>
  <si>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</si>
  <si>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</si>
  <si>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</si>
  <si>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</si>
  <si>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</si>
  <si>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</si>
  <si>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</si>
  <si>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</si>
  <si>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</si>
  <si>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</si>
  <si>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</si>
  <si>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</si>
  <si>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</si>
  <si>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</si>
  <si>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</si>
  <si>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</si>
  <si>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</si>
  <si>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</si>
  <si>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</si>
  <si>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</si>
  <si>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</si>
  <si>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</si>
  <si>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</si>
  <si>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</si>
  <si>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</si>
  <si>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</si>
  <si>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</si>
  <si>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</si>
  <si>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</si>
  <si>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</si>
  <si>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</si>
  <si>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</si>
  <si>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</si>
  <si>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</si>
  <si>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</si>
  <si>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</si>
  <si>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</si>
  <si>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</si>
  <si>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</si>
  <si>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</si>
  <si>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</si>
  <si>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</si>
  <si>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</si>
  <si>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</si>
  <si>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</si>
  <si>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</si>
  <si>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</si>
  <si>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</si>
  <si>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</si>
  <si>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</si>
  <si>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</si>
  <si>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</si>
  <si>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</si>
  <si>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</si>
  <si>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</si>
  <si>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</si>
  <si>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</si>
  <si>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</si>
  <si>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</si>
  <si>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</si>
  <si>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</si>
  <si>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</si>
  <si>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</si>
  <si>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</si>
  <si>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</si>
  <si>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</si>
  <si>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</si>
  <si>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</si>
  <si>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</si>
  <si>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</si>
  <si>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</si>
  <si>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</si>
  <si>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</si>
  <si>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</si>
  <si>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</si>
  <si>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</si>
  <si>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</si>
  <si>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</si>
  <si>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</si>
  <si>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</si>
  <si>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</si>
  <si>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</si>
  <si>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</si>
  <si>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</si>
  <si>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</si>
  <si>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</si>
  <si>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</si>
  <si>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</si>
  <si>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</si>
  <si>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</si>
  <si>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</si>
  <si>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</si>
  <si>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</si>
  <si>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</si>
  <si>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</si>
  <si>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</si>
  <si>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</si>
  <si>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</si>
  <si>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</si>
  <si>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</si>
  <si>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</si>
  <si>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</si>
  <si>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</si>
  <si>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</si>
  <si>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</si>
  <si>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</si>
  <si>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</si>
  <si>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</si>
  <si>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</si>
  <si>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</si>
  <si>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</si>
  <si>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</si>
  <si>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</si>
  <si>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</si>
  <si>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</si>
  <si>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</si>
  <si>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</si>
  <si>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</si>
  <si>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</si>
  <si>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</si>
  <si>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</si>
  <si>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</si>
  <si>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</si>
  <si>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</si>
  <si>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</si>
  <si>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</si>
  <si>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</si>
  <si>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</si>
  <si>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</si>
  <si>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</si>
  <si>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</si>
  <si>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</si>
  <si>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</si>
  <si>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</si>
  <si>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</si>
  <si>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</si>
  <si>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</si>
  <si>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</si>
  <si>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</si>
  <si>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</si>
  <si>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</si>
  <si>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</si>
  <si>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</si>
  <si>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</si>
  <si>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</si>
  <si>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</si>
  <si>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</si>
  <si>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</si>
  <si>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</si>
  <si>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</si>
  <si>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</si>
  <si>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</si>
  <si>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</si>
  <si>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</si>
  <si>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</si>
  <si>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</si>
  <si>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</si>
  <si>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</si>
  <si>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</si>
  <si>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</si>
  <si>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</si>
  <si>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</si>
  <si>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</si>
  <si>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</si>
  <si>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</si>
  <si>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</si>
  <si>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</si>
  <si>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</si>
  <si>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</si>
  <si>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</si>
  <si>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</si>
  <si>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</si>
  <si>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</si>
  <si>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</si>
  <si>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</si>
  <si>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</si>
  <si>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</si>
  <si>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</si>
  <si>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</si>
  <si>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</si>
  <si>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</si>
  <si>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</si>
  <si>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</si>
  <si>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</si>
  <si>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</si>
  <si>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</si>
  <si>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</si>
  <si>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</si>
  <si>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</si>
  <si>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</si>
  <si>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</si>
  <si>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</si>
  <si>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</si>
  <si>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</si>
  <si>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</si>
  <si>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</si>
  <si>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</si>
  <si>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</si>
  <si>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</si>
  <si>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</si>
  <si>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</si>
  <si>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</si>
  <si>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</si>
  <si>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</si>
  <si>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</si>
  <si>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</si>
  <si>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</si>
  <si>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</si>
  <si>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</si>
  <si>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</si>
  <si>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</si>
  <si>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</si>
  <si>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</si>
  <si>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</si>
  <si>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</si>
  <si>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</si>
  <si>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</si>
  <si>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</si>
  <si>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</si>
  <si>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</si>
  <si>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</si>
  <si>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</si>
  <si>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</si>
  <si>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</si>
  <si>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</si>
  <si>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</si>
  <si>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</si>
  <si>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</si>
  <si>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</si>
  <si>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</si>
  <si>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</si>
  <si>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</si>
  <si>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</si>
  <si>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</si>
  <si>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</si>
  <si>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</si>
  <si>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</si>
  <si>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</si>
  <si>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</si>
  <si>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</si>
  <si>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</si>
  <si>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</si>
  <si>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</si>
  <si>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</si>
  <si>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</si>
  <si>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</si>
  <si>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</si>
  <si>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</si>
  <si>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</si>
  <si>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</si>
  <si>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</si>
  <si>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</si>
  <si>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</si>
  <si>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</si>
  <si>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</si>
  <si>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</si>
  <si>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</si>
  <si>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</si>
  <si>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</si>
  <si>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</si>
  <si>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</si>
  <si>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</si>
  <si>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</si>
  <si>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</si>
  <si>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</si>
  <si>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</si>
  <si>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</si>
  <si>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</si>
  <si>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</si>
  <si>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</si>
  <si>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</si>
  <si>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</si>
  <si>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</si>
  <si>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</si>
  <si>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</si>
  <si>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</si>
  <si>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</si>
  <si>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</si>
  <si>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</si>
  <si>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</si>
  <si>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</si>
  <si>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</si>
  <si>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</si>
  <si>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</si>
  <si>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</si>
  <si>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</si>
  <si>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</si>
  <si>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</si>
  <si>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</si>
  <si>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</si>
  <si>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</si>
  <si>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</si>
  <si>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</si>
  <si>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</si>
  <si>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</si>
  <si>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</si>
  <si>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</si>
  <si>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</si>
  <si>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</si>
  <si>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</si>
  <si>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</si>
  <si>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</si>
  <si>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</si>
  <si>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</si>
  <si>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</si>
  <si>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</si>
  <si>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</si>
  <si>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</si>
  <si>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</si>
  <si>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</si>
  <si>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</si>
  <si>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</si>
  <si>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</si>
  <si>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</si>
  <si>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</si>
  <si>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</si>
  <si>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</si>
  <si>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</si>
  <si>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</si>
  <si>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</si>
  <si>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</si>
  <si>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</si>
  <si>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</si>
  <si>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</si>
  <si>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</si>
  <si>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</si>
  <si>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</si>
  <si>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</si>
  <si>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</si>
  <si>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</si>
  <si>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</si>
  <si>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</si>
  <si>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</si>
  <si>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</si>
  <si>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</si>
  <si>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</si>
  <si>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</si>
  <si>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</si>
  <si>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</si>
  <si>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</si>
  <si>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</si>
  <si>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</si>
  <si>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</si>
  <si>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</si>
  <si>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</si>
  <si>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</si>
  <si>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</si>
  <si>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</si>
  <si>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</si>
  <si>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</si>
  <si>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</si>
  <si>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</si>
  <si>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</si>
  <si>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</si>
  <si>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</si>
  <si>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</si>
  <si>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</si>
  <si>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</si>
  <si>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</si>
  <si>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</si>
  <si>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</si>
  <si>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</si>
  <si>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</si>
  <si>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</si>
  <si>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</si>
  <si>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</si>
  <si>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</si>
  <si>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</si>
  <si>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</si>
  <si>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</si>
  <si>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</si>
  <si>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</si>
  <si>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</si>
  <si>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</si>
  <si>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</si>
  <si>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</si>
  <si>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</si>
  <si>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</si>
  <si>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</si>
  <si>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</si>
  <si>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</si>
  <si>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</si>
  <si>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</si>
  <si>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</si>
  <si>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</si>
  <si>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</si>
  <si>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</si>
  <si>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</si>
  <si>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</si>
  <si>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</si>
  <si>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</si>
  <si>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</si>
  <si>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</si>
  <si>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</si>
  <si>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</si>
  <si>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</si>
  <si>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</si>
  <si>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</si>
  <si>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</si>
  <si>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</si>
  <si>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</si>
  <si>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</si>
  <si>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</si>
  <si>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</si>
  <si>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</si>
  <si>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</si>
  <si>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</si>
  <si>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</si>
  <si>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</si>
  <si>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</si>
  <si>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</si>
  <si>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</si>
  <si>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</si>
  <si>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</si>
  <si>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</si>
  <si>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</si>
  <si>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</si>
  <si>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</si>
  <si>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</si>
  <si>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</si>
  <si>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</si>
  <si>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</si>
  <si>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</si>
  <si>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</si>
  <si>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</si>
  <si>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</si>
  <si>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</si>
  <si>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</si>
  <si>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</si>
  <si>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</si>
  <si>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</si>
  <si>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</si>
  <si>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</si>
  <si>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</si>
  <si>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</si>
  <si>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</si>
  <si>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</si>
  <si>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</si>
  <si>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</si>
  <si>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</si>
  <si>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</si>
  <si>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</si>
  <si>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</si>
  <si>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</si>
  <si>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</si>
  <si>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</si>
  <si>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</si>
  <si>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</si>
  <si>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</si>
  <si>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</si>
  <si>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</si>
  <si>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</si>
  <si>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</si>
  <si>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</si>
  <si>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</si>
  <si>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</si>
  <si>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</si>
  <si>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</si>
  <si>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</si>
  <si>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</si>
  <si>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</si>
  <si>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</si>
  <si>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</si>
  <si>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</si>
  <si>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</si>
  <si>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</si>
  <si>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</si>
  <si>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</si>
  <si>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</si>
  <si>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</si>
  <si>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</si>
  <si>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</si>
  <si>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</si>
  <si>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</si>
  <si>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</si>
  <si>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</si>
  <si>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</si>
  <si>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</si>
  <si>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</si>
  <si>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</si>
  <si>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</si>
  <si>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</si>
  <si>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</si>
  <si>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</si>
  <si>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</si>
  <si>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</si>
  <si>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</si>
  <si>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</si>
  <si>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</si>
  <si>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</si>
  <si>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</si>
  <si>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</si>
  <si>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</si>
  <si>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</si>
  <si>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</si>
  <si>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</si>
  <si>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</si>
  <si>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</si>
  <si>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</si>
  <si>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</si>
  <si>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</si>
  <si>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</si>
  <si>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</si>
  <si>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</si>
  <si>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</si>
  <si>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</si>
  <si>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</si>
  <si>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</si>
  <si>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</si>
  <si>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</si>
  <si>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</si>
  <si>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</si>
  <si>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</si>
  <si>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</si>
  <si>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</si>
  <si>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</si>
  <si>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</si>
  <si>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</si>
  <si>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</si>
  <si>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</si>
  <si>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</si>
  <si>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</si>
  <si>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</si>
  <si>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</si>
  <si>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</si>
  <si>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</si>
  <si>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</si>
  <si>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</si>
  <si>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</si>
  <si>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</si>
  <si>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</si>
  <si>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</si>
  <si>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</si>
  <si>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</si>
  <si>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</si>
  <si>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</si>
  <si>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</si>
  <si>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</si>
  <si>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</si>
  <si>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</si>
  <si>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</si>
  <si>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</si>
  <si>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</si>
  <si>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</si>
  <si>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</si>
  <si>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</si>
  <si>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</si>
  <si>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</si>
  <si>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</si>
  <si>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</si>
  <si>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</si>
  <si>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</si>
  <si>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</si>
  <si>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</si>
  <si>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</si>
  <si>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</si>
  <si>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</si>
  <si>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</si>
  <si>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</si>
  <si>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</si>
  <si>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</si>
  <si>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</si>
  <si>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</si>
  <si>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</si>
  <si>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</si>
  <si>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</si>
  <si>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</si>
  <si>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</si>
  <si>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</si>
  <si>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</si>
  <si>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</si>
  <si>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</si>
  <si>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</si>
  <si>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</si>
  <si>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</si>
  <si>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</si>
  <si>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</si>
  <si>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</si>
  <si>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</si>
  <si>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</si>
  <si>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</si>
  <si>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</si>
  <si>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</si>
  <si>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</si>
  <si>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</si>
  <si>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</si>
  <si>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</si>
  <si>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</si>
  <si>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</si>
  <si>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</si>
  <si>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</si>
  <si>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</si>
  <si>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</si>
  <si>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</si>
  <si>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</si>
  <si>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</si>
  <si>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</si>
  <si>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</si>
  <si>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</si>
  <si>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</si>
  <si>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</si>
  <si>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</si>
  <si>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</si>
  <si>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</si>
  <si>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</si>
  <si>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</si>
  <si>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</si>
  <si>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</si>
  <si>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</si>
  <si>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</si>
  <si>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</si>
  <si>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</si>
  <si>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</si>
  <si>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</si>
  <si>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</si>
  <si>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</si>
  <si>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</si>
  <si>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</si>
  <si>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</si>
  <si>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</si>
  <si>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</si>
  <si>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</si>
  <si>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</si>
  <si>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</si>
  <si>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</si>
  <si>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</si>
  <si>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</si>
  <si>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</si>
  <si>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</si>
  <si>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</si>
  <si>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</si>
  <si>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</si>
  <si>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</si>
  <si>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</si>
  <si>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</si>
  <si>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</si>
  <si>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</si>
  <si>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</si>
  <si>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</si>
  <si>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</si>
  <si>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</si>
  <si>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</si>
  <si>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</si>
  <si>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</si>
  <si>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</si>
  <si>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</si>
  <si>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</si>
  <si>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</si>
  <si>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</si>
  <si>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</si>
  <si>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</si>
  <si>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</si>
  <si>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</si>
  <si>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</si>
  <si>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</si>
  <si>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</si>
  <si>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</si>
  <si>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</si>
  <si>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</si>
  <si>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</si>
  <si>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</si>
  <si>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</si>
  <si>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</si>
  <si>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</si>
  <si>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</si>
  <si>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</si>
  <si>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</si>
  <si>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</si>
  <si>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</si>
  <si>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</si>
  <si>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</si>
  <si>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</si>
  <si>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</si>
  <si>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</si>
  <si>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</si>
  <si>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</si>
  <si>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</si>
  <si>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</si>
  <si>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</si>
  <si>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</si>
  <si>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</si>
  <si>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</si>
  <si>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</si>
  <si>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</si>
  <si>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</si>
  <si>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</si>
  <si>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</si>
  <si>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</si>
  <si>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</si>
  <si>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</si>
  <si>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</si>
  <si>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</si>
  <si>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</si>
  <si>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</si>
  <si>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</si>
  <si>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</si>
  <si>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</si>
  <si>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</si>
  <si>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</si>
  <si>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</si>
  <si>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</si>
  <si>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</si>
  <si>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</si>
  <si>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</si>
  <si>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</si>
  <si>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</si>
  <si>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</si>
  <si>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</si>
  <si>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</si>
  <si>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</si>
  <si>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</si>
  <si>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</si>
  <si>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</si>
  <si>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</si>
  <si>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</si>
  <si>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</si>
  <si>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</si>
  <si>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</si>
  <si>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</si>
  <si>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</si>
  <si>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</si>
  <si>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</si>
  <si>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</si>
  <si>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</si>
  <si>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</si>
  <si>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</si>
  <si>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</si>
  <si>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</si>
  <si>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</si>
  <si>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</si>
  <si>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</si>
  <si>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</si>
  <si>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</si>
  <si>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</si>
  <si>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</si>
  <si>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</si>
  <si>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</si>
  <si>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</si>
  <si>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</si>
  <si>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</si>
  <si>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</si>
  <si>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</si>
  <si>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</si>
  <si>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</si>
  <si>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</si>
  <si>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</si>
  <si>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</si>
  <si>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</si>
  <si>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</si>
  <si>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</si>
  <si>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</si>
  <si>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</si>
  <si>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</si>
  <si>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</si>
  <si>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</si>
  <si>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</si>
  <si>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</si>
  <si>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</si>
  <si>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</si>
  <si>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</si>
  <si>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</si>
  <si>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</si>
  <si>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</si>
  <si>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</si>
  <si>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</si>
  <si>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</si>
  <si>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</si>
  <si>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</si>
  <si>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</si>
  <si>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</si>
  <si>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</si>
  <si>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</si>
  <si>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</si>
  <si>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</si>
  <si>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</si>
  <si>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</si>
  <si>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</si>
  <si>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</si>
  <si>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</si>
  <si>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</si>
  <si>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</si>
  <si>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</si>
  <si>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</si>
  <si>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</si>
  <si>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</si>
  <si>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</si>
  <si>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</si>
  <si>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</si>
  <si>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</si>
  <si>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</si>
  <si>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</si>
  <si>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</si>
  <si>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</si>
  <si>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</si>
  <si>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</si>
  <si>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</si>
  <si>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</si>
  <si>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</si>
  <si>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</si>
  <si>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</si>
  <si>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</si>
  <si>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</si>
  <si>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</si>
  <si>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</si>
  <si>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</si>
  <si>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</si>
  <si>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</si>
  <si>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</si>
  <si>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</si>
  <si>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</si>
  <si>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</si>
  <si>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</si>
  <si>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</si>
  <si>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</si>
  <si>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</si>
  <si>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</si>
  <si>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</si>
  <si>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</si>
  <si>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</si>
  <si>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</si>
  <si>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</si>
  <si>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</si>
  <si>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</si>
  <si>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</si>
  <si>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</si>
  <si>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</si>
  <si>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</si>
  <si>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</si>
  <si>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</si>
  <si>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</si>
  <si>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</si>
  <si>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</si>
  <si>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</si>
  <si>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</si>
  <si>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</si>
  <si>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</si>
  <si>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</si>
  <si>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</si>
  <si>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</si>
  <si>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</si>
  <si>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</si>
  <si>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</si>
  <si>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</si>
  <si>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</si>
  <si>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</si>
  <si>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</si>
  <si>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</si>
  <si>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</si>
  <si>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</si>
  <si>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</si>
  <si>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</si>
  <si>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</si>
  <si>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</si>
  <si>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</si>
  <si>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</si>
  <si>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</si>
  <si>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</si>
  <si>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</si>
  <si>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</si>
  <si>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</si>
  <si>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</si>
  <si>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</si>
  <si>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</si>
  <si>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</si>
  <si>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</si>
  <si>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</si>
  <si>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</si>
  <si>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</si>
  <si>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</si>
  <si>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</si>
  <si>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</si>
  <si>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</si>
  <si>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</si>
  <si>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</si>
  <si>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</si>
  <si>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</si>
  <si>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</si>
  <si>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</si>
  <si>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</si>
  <si>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</si>
  <si>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</si>
  <si>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</si>
  <si>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</si>
  <si>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</si>
  <si>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</si>
  <si>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</si>
  <si>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</si>
  <si>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</si>
  <si>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</si>
  <si>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</si>
  <si>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</si>
  <si>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</si>
  <si>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</si>
  <si>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</si>
  <si>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</si>
  <si>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</si>
  <si>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</si>
  <si>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</si>
  <si>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</si>
  <si>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</si>
  <si>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</si>
  <si>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</si>
  <si>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</si>
  <si>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</si>
  <si>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</si>
  <si>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</si>
  <si>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</si>
  <si>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</si>
  <si>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</si>
  <si>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</si>
  <si>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</si>
  <si>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</si>
  <si>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</si>
  <si>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</si>
  <si>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</si>
  <si>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</si>
  <si>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</si>
  <si>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</si>
  <si>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</si>
  <si>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</si>
  <si>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</si>
  <si>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</si>
  <si>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</si>
  <si>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</si>
  <si>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</si>
  <si>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</si>
  <si>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</si>
  <si>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</si>
  <si>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</si>
  <si>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</si>
  <si>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</si>
  <si>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</si>
  <si>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</si>
  <si>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</si>
  <si>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</si>
  <si>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</si>
  <si>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</si>
  <si>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</si>
  <si>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</si>
  <si>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</si>
  <si>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</si>
  <si>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</si>
  <si>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</si>
  <si>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</si>
  <si>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</si>
  <si>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</si>
  <si>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</si>
  <si>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</si>
  <si>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</si>
  <si>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</si>
  <si>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</si>
  <si>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</si>
  <si>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</si>
  <si>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</si>
  <si>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</si>
  <si>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</si>
  <si>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</si>
  <si>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</si>
  <si>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</si>
  <si>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</si>
  <si>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</si>
  <si>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</si>
  <si>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</si>
  <si>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</si>
  <si>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</si>
  <si>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</si>
  <si>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</si>
  <si>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</si>
  <si>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</si>
  <si>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</si>
  <si>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</si>
  <si>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</si>
  <si>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</si>
  <si>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</si>
  <si>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</si>
  <si>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</si>
  <si>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</si>
  <si>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</si>
  <si>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</si>
  <si>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</si>
  <si>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</si>
  <si>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</si>
  <si>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</si>
  <si>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</si>
  <si>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</si>
  <si>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</si>
  <si>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</si>
  <si>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</si>
  <si>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</si>
  <si>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</si>
  <si>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</si>
  <si>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</si>
  <si>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</si>
  <si>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</si>
  <si>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</si>
  <si>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</si>
  <si>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</si>
  <si>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</si>
  <si>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</si>
  <si>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</si>
  <si>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</si>
  <si>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</si>
  <si>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</si>
  <si>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</si>
  <si>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</si>
  <si>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</si>
  <si>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</si>
  <si>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</si>
  <si>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</si>
  <si>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</si>
  <si>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</si>
  <si>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</si>
  <si>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</si>
  <si>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</si>
  <si>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</si>
  <si>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</si>
  <si>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</si>
  <si>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</si>
  <si>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</si>
  <si>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</si>
  <si>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</si>
  <si>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</si>
  <si>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</si>
  <si>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</si>
  <si>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</si>
  <si>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</si>
  <si>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</si>
  <si>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</si>
  <si>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</si>
  <si>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</si>
  <si>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</si>
  <si>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</si>
  <si>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</si>
  <si>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</si>
  <si>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</si>
  <si>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</si>
  <si>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</si>
  <si>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</si>
  <si>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</si>
  <si>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</si>
  <si>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</si>
  <si>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</si>
  <si>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</si>
  <si>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</si>
  <si>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</si>
  <si>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</si>
  <si>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</si>
  <si>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</si>
  <si>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</si>
  <si>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</si>
  <si>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</si>
  <si>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</si>
  <si>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</si>
  <si>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</si>
  <si>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</si>
  <si>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</si>
  <si>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</si>
  <si>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</si>
  <si>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</si>
  <si>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</si>
  <si>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</si>
  <si>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</si>
  <si>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</si>
  <si>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</si>
  <si>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</si>
  <si>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</si>
  <si>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</si>
  <si>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</si>
  <si>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</si>
  <si>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</si>
  <si>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</si>
  <si>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</si>
  <si>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</si>
  <si>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</si>
  <si>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</si>
  <si>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</si>
  <si>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</si>
  <si>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</si>
  <si>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</si>
  <si>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</si>
  <si>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</si>
  <si>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</si>
  <si>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</si>
  <si>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</si>
  <si>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</si>
  <si>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</si>
  <si>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</si>
  <si>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</si>
  <si>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</si>
  <si>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</si>
  <si>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</si>
  <si>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</si>
  <si>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</si>
  <si>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</si>
  <si>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</si>
  <si>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</si>
  <si>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</si>
  <si>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</si>
  <si>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</si>
  <si>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</si>
  <si>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</si>
  <si>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</si>
  <si>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</si>
  <si>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</si>
  <si>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</si>
  <si>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</si>
  <si>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</si>
  <si>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</si>
  <si>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</si>
  <si>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</si>
  <si>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</si>
  <si>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</si>
  <si>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</si>
  <si>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</si>
  <si>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</si>
  <si>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</si>
  <si>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</si>
  <si>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</si>
  <si>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</si>
  <si>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</si>
  <si>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</si>
  <si>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</si>
  <si>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</si>
  <si>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</si>
  <si>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</si>
  <si>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</si>
  <si>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</si>
  <si>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</si>
  <si>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</si>
  <si>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</si>
  <si>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</si>
  <si>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</si>
  <si>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</si>
  <si>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</si>
  <si>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</si>
  <si>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</si>
  <si>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</si>
  <si>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</si>
  <si>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</si>
  <si>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</si>
  <si>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</si>
  <si>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</si>
  <si>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</si>
  <si>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</si>
  <si>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</si>
  <si>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</si>
  <si>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</si>
  <si>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</si>
  <si>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</si>
  <si>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</si>
  <si>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</si>
  <si>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</si>
  <si>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</si>
  <si>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</si>
  <si>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</si>
  <si>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</si>
  <si>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</si>
  <si>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</si>
  <si>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</si>
  <si>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</si>
  <si>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</si>
  <si>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</si>
  <si>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</si>
  <si>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</si>
  <si>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</si>
  <si>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</si>
  <si>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</si>
  <si>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</si>
  <si>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</si>
  <si>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</si>
  <si>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</si>
  <si>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</si>
  <si>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</si>
  <si>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</si>
  <si>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</si>
  <si>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</si>
  <si>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</si>
  <si>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</si>
  <si>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</si>
  <si>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</si>
  <si>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</si>
  <si>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</si>
  <si>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</si>
  <si>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</si>
  <si>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</si>
  <si>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</si>
  <si>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</si>
  <si>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</si>
  <si>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</si>
  <si>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</si>
  <si>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</si>
  <si>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</si>
  <si>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</si>
  <si>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</si>
  <si>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</si>
  <si>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</si>
  <si>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</si>
  <si>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</si>
  <si>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</si>
  <si>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</si>
  <si>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</si>
  <si>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</si>
  <si>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</si>
  <si>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</si>
  <si>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</si>
  <si>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</si>
  <si>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</si>
  <si>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</si>
  <si>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</si>
  <si>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</si>
  <si>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</si>
  <si>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</si>
  <si>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</si>
  <si>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</si>
  <si>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</si>
  <si>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</si>
  <si>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</si>
  <si>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</si>
  <si>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</si>
  <si>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</si>
  <si>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</si>
  <si>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</si>
  <si>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</si>
  <si>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</si>
  <si>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</si>
  <si>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</si>
  <si>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</si>
  <si>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</si>
  <si>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</si>
  <si>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</si>
  <si>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</si>
  <si>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</si>
  <si>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</si>
  <si>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</si>
  <si>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</si>
  <si>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</si>
  <si>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</si>
  <si>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</si>
  <si>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</si>
  <si>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</si>
  <si>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</si>
  <si>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</si>
  <si>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</si>
  <si>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</si>
  <si>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</si>
  <si>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</si>
  <si>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</si>
  <si>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</si>
  <si>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</si>
  <si>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</si>
  <si>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</si>
  <si>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</si>
  <si>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</si>
  <si>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</si>
  <si>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</si>
  <si>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</si>
  <si>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</si>
  <si>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</si>
  <si>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</si>
  <si>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</si>
  <si>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</si>
  <si>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</si>
  <si>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</si>
  <si>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</si>
  <si>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</si>
  <si>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</si>
  <si>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</si>
  <si>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</si>
  <si>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</si>
  <si>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</si>
  <si>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</si>
  <si>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</si>
  <si>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</si>
  <si>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</si>
  <si>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</si>
  <si>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</si>
  <si>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</si>
  <si>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</si>
  <si>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</si>
  <si>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</si>
  <si>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</si>
  <si>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</si>
  <si>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</si>
  <si>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</si>
  <si>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</si>
  <si>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</si>
  <si>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</si>
  <si>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</si>
  <si>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</si>
  <si>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</si>
  <si>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</si>
  <si>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</si>
  <si>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</si>
  <si>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</si>
  <si>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</si>
  <si>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</si>
  <si>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</si>
  <si>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</si>
  <si>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</si>
  <si>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</si>
  <si>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</si>
  <si>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</si>
  <si>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</si>
  <si>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</si>
  <si>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</si>
  <si>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</si>
  <si>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</si>
  <si>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</si>
  <si>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</si>
  <si>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</si>
  <si>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</si>
  <si>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</si>
  <si>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</si>
  <si>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</si>
  <si>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</si>
  <si>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</si>
  <si>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</si>
  <si>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</si>
  <si>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</si>
  <si>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</si>
  <si>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</si>
  <si>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</si>
  <si>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</si>
  <si>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</si>
  <si>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</si>
  <si>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</si>
  <si>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</si>
  <si>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</si>
  <si>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</si>
  <si>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</si>
  <si>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</si>
  <si>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</si>
  <si>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</si>
  <si>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</si>
  <si>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</si>
  <si>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</si>
  <si>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</si>
  <si>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</si>
  <si>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</si>
  <si>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</si>
  <si>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</si>
  <si>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</si>
  <si>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</si>
  <si>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</si>
  <si>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</si>
  <si>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</si>
  <si>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</si>
  <si>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</si>
  <si>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</si>
  <si>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</si>
  <si>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</si>
  <si>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</si>
  <si>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</si>
  <si>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</si>
  <si>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</si>
  <si>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</si>
  <si>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</si>
  <si>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</si>
  <si>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</si>
  <si>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</si>
  <si>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</si>
  <si>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</si>
  <si>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</si>
  <si>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</si>
  <si>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</si>
  <si>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</si>
  <si>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</si>
  <si>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</si>
  <si>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</si>
  <si>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</si>
  <si>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</si>
  <si>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</si>
  <si>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</si>
  <si>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</si>
  <si>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</si>
  <si>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</si>
  <si>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</si>
  <si>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</si>
  <si>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</si>
  <si>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</si>
  <si>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</si>
  <si>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</si>
  <si>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</si>
  <si>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</si>
  <si>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</si>
  <si>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</si>
  <si>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</si>
  <si>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</si>
  <si>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</si>
  <si>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</si>
  <si>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</si>
  <si>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</si>
  <si>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</si>
  <si>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</si>
  <si>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</si>
  <si>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</si>
  <si>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</si>
  <si>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</si>
  <si>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</si>
  <si>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</si>
  <si>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</si>
  <si>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</si>
  <si>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</si>
  <si>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</si>
  <si>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</si>
  <si>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</si>
  <si>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</si>
  <si>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</si>
  <si>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</si>
  <si>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</si>
  <si>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</si>
  <si>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</si>
  <si>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</si>
  <si>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</si>
  <si>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</si>
  <si>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</si>
  <si>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</si>
  <si>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</si>
  <si>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</si>
  <si>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</si>
  <si>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</si>
  <si>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</si>
  <si>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</si>
  <si>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</si>
  <si>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</si>
  <si>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</si>
  <si>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</si>
  <si>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</si>
  <si>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</si>
  <si>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</si>
  <si>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</si>
  <si>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</si>
  <si>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</si>
  <si>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</si>
  <si>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</si>
  <si>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</si>
  <si>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</si>
  <si>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</si>
  <si>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</si>
  <si>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</si>
  <si>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</si>
  <si>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</si>
  <si>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</si>
  <si>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</si>
  <si>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</si>
  <si>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</si>
  <si>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</si>
  <si>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</si>
  <si>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</si>
  <si>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</si>
  <si>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</si>
  <si>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</si>
  <si>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</si>
  <si>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</si>
  <si>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</si>
  <si>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</si>
  <si>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</si>
  <si>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</si>
  <si>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</si>
  <si>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</si>
  <si>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</si>
  <si>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</si>
  <si>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</si>
  <si>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</si>
  <si>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</si>
  <si>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</si>
  <si>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</si>
  <si>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</si>
  <si>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</si>
  <si>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</si>
  <si>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</si>
  <si>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</si>
  <si>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</si>
  <si>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</si>
  <si>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</si>
  <si>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</si>
  <si>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</si>
  <si>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</si>
  <si>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</si>
  <si>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</si>
  <si>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</si>
  <si>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</si>
  <si>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</si>
  <si>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</si>
  <si>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</si>
  <si>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</si>
  <si>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</si>
  <si>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</si>
  <si>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</si>
  <si>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</si>
  <si>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</si>
  <si>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</si>
  <si>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</si>
  <si>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</si>
  <si>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</si>
  <si>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</si>
  <si>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</si>
  <si>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</si>
  <si>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</si>
  <si>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</si>
  <si>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</si>
  <si>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</si>
  <si>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</si>
  <si>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</si>
  <si>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</si>
  <si>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</si>
  <si>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</si>
  <si>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</si>
  <si>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</si>
  <si>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</si>
  <si>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</si>
  <si>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</si>
  <si>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</si>
  <si>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</si>
  <si>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</si>
  <si>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</si>
  <si>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</si>
  <si>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</si>
  <si>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</si>
  <si>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</si>
  <si>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</si>
  <si>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</si>
  <si>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</si>
  <si>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</si>
  <si>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</si>
  <si>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</si>
  <si>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</si>
  <si>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</si>
  <si>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</si>
  <si>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</si>
  <si>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</si>
  <si>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</si>
  <si>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</si>
  <si>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</si>
  <si>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</si>
  <si>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</si>
  <si>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</si>
  <si>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</si>
  <si>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</si>
  <si>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</si>
  <si>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</si>
  <si>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</si>
  <si>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</si>
  <si>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</si>
  <si>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</si>
  <si>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</si>
  <si>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</si>
  <si>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</si>
  <si>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</si>
  <si>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</si>
  <si>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</si>
  <si>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</si>
  <si>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</si>
  <si>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</si>
  <si>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</si>
  <si>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</si>
  <si>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</si>
  <si>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</si>
  <si>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</si>
  <si>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</si>
  <si>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</si>
  <si>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</si>
  <si>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</si>
  <si>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</si>
  <si>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</si>
  <si>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</si>
  <si>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</si>
  <si>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</si>
  <si>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</si>
  <si>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</si>
  <si>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</si>
  <si>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</si>
  <si>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</si>
  <si>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</si>
  <si>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</si>
  <si>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</si>
  <si>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</si>
  <si>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</si>
  <si>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</si>
  <si>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</si>
  <si>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</si>
  <si>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</si>
  <si>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</si>
  <si>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</si>
  <si>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</si>
  <si>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</si>
  <si>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</si>
  <si>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</si>
  <si>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</si>
  <si>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</si>
  <si>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</si>
  <si>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</si>
  <si>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</si>
  <si>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</si>
  <si>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</si>
  <si>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</si>
  <si>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</si>
  <si>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</si>
  <si>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</si>
  <si>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</si>
  <si>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</si>
  <si>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</si>
  <si>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</si>
  <si>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</si>
  <si>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</si>
  <si>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</si>
  <si>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</si>
  <si>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</si>
  <si>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</si>
  <si>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</si>
  <si>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</si>
  <si>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</si>
  <si>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</si>
  <si>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</si>
  <si>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</si>
  <si>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</si>
  <si>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</si>
  <si>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</si>
  <si>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</si>
  <si>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</si>
  <si>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</si>
  <si>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</si>
  <si>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</si>
  <si>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</si>
  <si>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</si>
  <si>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</si>
  <si>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</si>
  <si>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</si>
  <si>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</si>
  <si>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</si>
  <si>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</si>
  <si>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</si>
  <si>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</si>
  <si>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</si>
  <si>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</si>
  <si>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</si>
  <si>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</si>
  <si>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</si>
  <si>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</si>
  <si>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</si>
  <si>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</si>
  <si>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</si>
  <si>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</si>
  <si>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</si>
  <si>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</si>
  <si>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</si>
  <si>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</si>
  <si>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</si>
  <si>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</si>
  <si>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</si>
  <si>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</si>
  <si>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</si>
  <si>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</si>
  <si>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</si>
  <si>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</si>
  <si>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</si>
  <si>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</si>
  <si>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</si>
  <si>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</si>
  <si>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</si>
  <si>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</si>
  <si>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</si>
  <si>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</si>
  <si>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</si>
  <si>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</si>
  <si>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</si>
  <si>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</si>
  <si>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</si>
  <si>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</si>
  <si>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</si>
  <si>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</si>
  <si>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</si>
  <si>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</si>
  <si>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</si>
  <si>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</si>
  <si>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</si>
  <si>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</si>
  <si>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</si>
  <si>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</si>
  <si>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</si>
  <si>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</si>
  <si>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</si>
  <si>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</si>
  <si>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</si>
  <si>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</si>
  <si>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</si>
  <si>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</si>
  <si>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</si>
  <si>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</si>
  <si>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</si>
  <si>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</si>
  <si>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</si>
  <si>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</si>
  <si>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</si>
  <si>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</si>
  <si>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</si>
  <si>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</si>
  <si>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</si>
  <si>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</si>
  <si>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</si>
  <si>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</si>
  <si>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</si>
  <si>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</si>
  <si>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</si>
  <si>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</si>
  <si>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</si>
  <si>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</si>
  <si>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</si>
  <si>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</si>
  <si>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</si>
  <si>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</si>
  <si>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</si>
  <si>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</si>
  <si>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</si>
  <si>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</si>
  <si>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</si>
  <si>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</si>
  <si>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</si>
  <si>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</si>
  <si>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</si>
  <si>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</si>
  <si>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</si>
  <si>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</si>
  <si>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</si>
  <si>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</si>
  <si>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</si>
  <si>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</si>
  <si>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</si>
  <si>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</si>
  <si>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</si>
  <si>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</si>
  <si>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</si>
  <si>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</si>
  <si>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</si>
  <si>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</si>
  <si>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</si>
  <si>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</si>
  <si>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</si>
  <si>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</si>
  <si>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</si>
  <si>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</si>
  <si>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</si>
  <si>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</si>
  <si>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</si>
  <si>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</si>
  <si>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</si>
  <si>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</si>
  <si>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</si>
  <si>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</si>
  <si>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</si>
  <si>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</si>
  <si>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</si>
  <si>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</si>
  <si>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</si>
  <si>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</si>
  <si>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</si>
  <si>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</si>
  <si>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</si>
  <si>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</si>
  <si>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</si>
  <si>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</si>
  <si>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</si>
  <si>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</si>
  <si>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</si>
  <si>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</si>
  <si>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</si>
  <si>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</si>
  <si>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</si>
  <si>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</si>
  <si>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</si>
  <si>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</si>
  <si>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</si>
  <si>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</si>
  <si>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</si>
  <si>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</si>
  <si>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</si>
  <si>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</si>
  <si>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</si>
  <si>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</si>
  <si>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</si>
  <si>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</si>
  <si>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</si>
  <si>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</si>
  <si>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</si>
  <si>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</si>
  <si>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</si>
  <si>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</si>
  <si>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</si>
  <si>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</si>
  <si>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</si>
  <si>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</si>
  <si>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</si>
  <si>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</si>
  <si>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</si>
  <si>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</si>
  <si>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</si>
  <si>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</si>
  <si>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</si>
  <si>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</si>
  <si>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</si>
  <si>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</si>
  <si>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</si>
  <si>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</si>
  <si>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</si>
  <si>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</si>
  <si>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</si>
  <si>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</si>
  <si>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</si>
  <si>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</si>
  <si>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</si>
  <si>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</si>
  <si>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</si>
  <si>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</si>
  <si>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</si>
  <si>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</si>
  <si>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</si>
  <si>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</si>
  <si>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</si>
  <si>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</si>
  <si>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</si>
  <si>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</si>
  <si>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</si>
  <si>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</si>
  <si>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</si>
  <si>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</si>
  <si>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</si>
  <si>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</si>
  <si>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</si>
  <si>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</si>
  <si>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</si>
  <si>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</si>
  <si>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</si>
  <si>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</si>
  <si>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</si>
  <si>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</si>
  <si>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</si>
  <si>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</si>
  <si>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</si>
  <si>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</si>
  <si>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</si>
  <si>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</si>
  <si>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</si>
  <si>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</si>
  <si>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</si>
  <si>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</si>
  <si>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</si>
  <si>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</si>
  <si>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</si>
  <si>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</si>
  <si>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</si>
  <si>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</si>
  <si>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</si>
  <si>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</si>
  <si>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</si>
  <si>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</si>
  <si>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</si>
  <si>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</si>
  <si>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</si>
  <si>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</si>
  <si>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</si>
  <si>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</si>
  <si>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</si>
  <si>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</si>
  <si>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</si>
  <si>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</si>
  <si>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</si>
  <si>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</si>
  <si>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</si>
  <si>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</si>
  <si>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</si>
  <si>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</si>
  <si>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</si>
  <si>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</si>
  <si>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</si>
  <si>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</si>
  <si>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</si>
  <si>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</si>
  <si>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</si>
  <si>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</si>
  <si>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</si>
  <si>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</si>
  <si>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</si>
  <si>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</si>
  <si>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</si>
  <si>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</si>
  <si>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</si>
  <si>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</si>
  <si>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</si>
  <si>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</si>
  <si>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</si>
  <si>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</si>
  <si>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</si>
  <si>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</si>
  <si>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</si>
  <si>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</si>
  <si>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</si>
  <si>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</si>
  <si>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</si>
  <si>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</si>
  <si>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</si>
  <si>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</si>
  <si>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</si>
  <si>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</si>
  <si>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</si>
  <si>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</si>
  <si>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</si>
  <si>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</si>
  <si>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</si>
  <si>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</si>
  <si>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</si>
  <si>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</si>
  <si>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</si>
  <si>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</si>
  <si>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</si>
  <si>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</si>
  <si>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</si>
  <si>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</si>
  <si>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</si>
  <si>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</si>
  <si>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</si>
  <si>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</si>
  <si>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</si>
  <si>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</si>
  <si>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</si>
  <si>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</si>
  <si>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</si>
  <si>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</si>
  <si>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</si>
  <si>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</si>
  <si>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</si>
  <si>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</si>
  <si>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</si>
  <si>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</si>
  <si>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</si>
  <si>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</si>
  <si>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</si>
  <si>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</si>
  <si>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</si>
  <si>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</si>
  <si>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</si>
  <si>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</si>
  <si>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</si>
  <si>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</si>
  <si>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</si>
  <si>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</si>
  <si>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</si>
  <si>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</si>
  <si>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</si>
  <si>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</si>
  <si>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</si>
  <si>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</si>
  <si>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</si>
  <si>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</si>
  <si>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</si>
  <si>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</si>
  <si>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</si>
  <si>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</si>
  <si>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</si>
  <si>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</si>
  <si>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</si>
  <si>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</si>
  <si>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</si>
  <si>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</si>
  <si>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</si>
  <si>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</si>
  <si>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</si>
  <si>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</si>
  <si>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</si>
  <si>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</si>
  <si>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</si>
  <si>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</si>
  <si>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</si>
  <si>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</si>
  <si>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</si>
  <si>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</si>
  <si>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</si>
  <si>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</si>
  <si>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</si>
  <si>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</si>
  <si>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</si>
  <si>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</si>
  <si>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</si>
  <si>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</si>
  <si>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</si>
  <si>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</si>
  <si>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</si>
  <si>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</si>
  <si>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</si>
  <si>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</si>
  <si>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</si>
  <si>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</si>
  <si>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</si>
  <si>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</si>
  <si>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</si>
  <si>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</si>
  <si>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</si>
  <si>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</si>
  <si>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</si>
  <si>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</si>
  <si>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</si>
  <si>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</si>
  <si>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</si>
  <si>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</si>
  <si>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</si>
  <si>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</si>
  <si>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</si>
  <si>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</si>
  <si>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</si>
  <si>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</si>
  <si>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</si>
  <si>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</si>
  <si>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</si>
  <si>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</si>
  <si>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</si>
  <si>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</si>
  <si>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</si>
  <si>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</si>
  <si>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</si>
  <si>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</si>
  <si>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</si>
  <si>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</si>
  <si>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</si>
  <si>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</si>
  <si>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</si>
  <si>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</si>
  <si>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</si>
  <si>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</si>
  <si>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</si>
  <si>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</si>
  <si>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</si>
  <si>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</si>
  <si>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</si>
  <si>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</si>
  <si>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</si>
  <si>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</si>
  <si>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</si>
  <si>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</si>
  <si>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</si>
  <si>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</si>
  <si>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</si>
  <si>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</si>
  <si>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</si>
  <si>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</si>
  <si>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</si>
  <si>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</si>
  <si>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</si>
  <si>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</si>
  <si>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</si>
  <si>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</si>
  <si>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</si>
  <si>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</si>
  <si>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</si>
  <si>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</si>
  <si>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</si>
  <si>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</si>
  <si>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</si>
  <si>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</si>
  <si>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</si>
  <si>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</si>
  <si>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</si>
  <si>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</si>
  <si>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</si>
  <si>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</si>
  <si>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</si>
  <si>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</si>
  <si>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</si>
  <si>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</si>
  <si>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</si>
  <si>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</si>
  <si>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</si>
  <si>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</si>
  <si>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</si>
  <si>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</si>
  <si>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</si>
  <si>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</si>
  <si>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</si>
  <si>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</si>
  <si>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</si>
  <si>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</si>
  <si>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</si>
  <si>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</si>
  <si>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</si>
  <si>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</si>
  <si>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</si>
  <si>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</si>
  <si>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</si>
  <si>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</si>
  <si>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</si>
  <si>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</si>
  <si>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</si>
  <si>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</si>
  <si>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</si>
  <si>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</si>
  <si>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</si>
  <si>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</si>
  <si>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</si>
  <si>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</si>
  <si>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</si>
  <si>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</si>
  <si>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</si>
  <si>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</si>
  <si>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</si>
  <si>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</si>
  <si>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</si>
  <si>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</si>
  <si>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</si>
  <si>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</si>
  <si>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</si>
  <si>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</si>
  <si>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</si>
  <si>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</si>
  <si>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</si>
  <si>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</si>
  <si>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</si>
  <si>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</si>
  <si>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</si>
  <si>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</si>
  <si>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</si>
  <si>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</si>
  <si>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</si>
  <si>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</si>
  <si>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</si>
  <si>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</si>
  <si>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</si>
  <si>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</si>
  <si>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</si>
  <si>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</si>
  <si>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</si>
  <si>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</si>
  <si>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</si>
  <si>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</si>
  <si>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</si>
  <si>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</si>
  <si>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</si>
  <si>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</si>
  <si>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</si>
  <si>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</si>
  <si>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</si>
  <si>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</si>
  <si>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</si>
  <si>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</si>
  <si>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</si>
  <si>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</si>
  <si>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</si>
  <si>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</si>
  <si>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</si>
  <si>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</si>
  <si>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</si>
  <si>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</si>
  <si>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</si>
  <si>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</si>
  <si>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</si>
  <si>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</si>
  <si>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</si>
  <si>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</si>
  <si>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</si>
  <si>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</si>
  <si>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</si>
  <si>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</si>
  <si>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</si>
  <si>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</si>
  <si>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</si>
  <si>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</si>
  <si>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</si>
  <si>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</si>
  <si>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</si>
  <si>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</si>
  <si>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</si>
  <si>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</si>
  <si>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</si>
  <si>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</si>
  <si>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</si>
  <si>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</si>
  <si>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</si>
  <si>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</si>
  <si>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</si>
  <si>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</si>
  <si>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</si>
  <si>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</si>
  <si>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</si>
  <si>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</si>
  <si>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</si>
  <si>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</si>
  <si>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</si>
  <si>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</si>
  <si>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</si>
  <si>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</si>
  <si>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</si>
  <si>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</si>
  <si>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</si>
  <si>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</si>
  <si>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</si>
  <si>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</si>
  <si>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</si>
  <si>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</si>
  <si>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</si>
  <si>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</si>
  <si>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</si>
  <si>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</si>
  <si>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</si>
  <si>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</si>
  <si>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</si>
  <si>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</si>
  <si>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</si>
  <si>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</si>
  <si>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</si>
  <si>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</si>
  <si>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</si>
  <si>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</si>
  <si>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</si>
  <si>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</si>
  <si>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</si>
  <si>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</si>
  <si>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</si>
  <si>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</si>
  <si>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</si>
  <si>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</si>
  <si>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</si>
  <si>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</si>
  <si>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</si>
  <si>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</si>
  <si>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</si>
  <si>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</si>
  <si>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</si>
  <si>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</si>
  <si>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</si>
  <si>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</si>
  <si>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</si>
  <si>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</si>
  <si>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</si>
  <si>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</si>
  <si>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</si>
  <si>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</si>
  <si>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</si>
  <si>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</si>
  <si>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</si>
  <si>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</si>
  <si>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</si>
  <si>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</si>
  <si>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</si>
  <si>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</si>
  <si>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</si>
  <si>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</si>
  <si>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</si>
  <si>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</si>
  <si>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</si>
  <si>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</si>
  <si>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</si>
  <si>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</si>
  <si>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</si>
  <si>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</si>
  <si>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</si>
  <si>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</si>
  <si>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</si>
  <si>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</si>
  <si>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</si>
  <si>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</si>
  <si>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</si>
  <si>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</si>
  <si>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</si>
  <si>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</si>
  <si>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</si>
  <si>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</si>
  <si>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</si>
  <si>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</si>
  <si>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</si>
  <si>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</si>
  <si>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</si>
  <si>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</si>
  <si>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</si>
  <si>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</si>
  <si>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</si>
  <si>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</si>
  <si>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</si>
  <si>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</si>
  <si>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</si>
  <si>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</si>
  <si>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</si>
  <si>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</si>
  <si>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</si>
  <si>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</si>
  <si>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</si>
  <si>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</si>
  <si>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</si>
  <si>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</si>
  <si>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</si>
  <si>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</si>
  <si>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</si>
  <si>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</si>
  <si>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</si>
  <si>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</si>
  <si>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</si>
  <si>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</si>
  <si>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</si>
  <si>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</si>
  <si>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</si>
  <si>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</si>
  <si>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</si>
  <si>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</si>
  <si>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</si>
  <si>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</si>
  <si>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</si>
  <si>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</si>
  <si>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</si>
  <si>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</si>
  <si>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</si>
  <si>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</si>
  <si>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</si>
  <si>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</si>
  <si>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</si>
  <si>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</si>
  <si>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</si>
  <si>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</si>
  <si>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</si>
  <si>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</si>
  <si>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</si>
  <si>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</si>
  <si>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</si>
  <si>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</si>
  <si>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</si>
  <si>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</si>
  <si>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</si>
  <si>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</si>
  <si>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</si>
  <si>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</si>
  <si>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</si>
  <si>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</si>
  <si>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</si>
  <si>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</si>
  <si>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</si>
  <si>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</si>
  <si>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</si>
  <si>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</si>
  <si>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</si>
  <si>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</si>
  <si>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</si>
  <si>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</si>
  <si>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</si>
  <si>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</si>
  <si>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</si>
  <si>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</si>
  <si>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</si>
  <si>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</si>
  <si>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</si>
  <si>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</si>
  <si>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</si>
  <si>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</si>
  <si>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</si>
  <si>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</si>
  <si>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</si>
  <si>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</si>
  <si>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</si>
  <si>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</si>
  <si>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</si>
  <si>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</si>
  <si>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</si>
  <si>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</si>
  <si>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</si>
  <si>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</si>
  <si>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</si>
  <si>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</si>
  <si>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</si>
  <si>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</si>
  <si>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</si>
  <si>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</si>
  <si>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</si>
  <si>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</si>
  <si>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</si>
  <si>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</si>
  <si>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</si>
  <si>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</si>
  <si>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</si>
  <si>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</si>
  <si>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</si>
  <si>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</si>
  <si>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</si>
  <si>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</si>
  <si>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</si>
  <si>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</si>
  <si>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</si>
  <si>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</si>
  <si>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</si>
  <si>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</si>
  <si>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</si>
  <si>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</si>
  <si>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</si>
  <si>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</si>
  <si>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</si>
  <si>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</si>
  <si>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</si>
  <si>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</si>
  <si>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</si>
  <si>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</si>
  <si>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</si>
  <si>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</si>
  <si>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</si>
  <si>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</si>
  <si>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</si>
  <si>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</si>
  <si>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</si>
  <si>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</si>
  <si>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</si>
  <si>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</si>
  <si>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</si>
  <si>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</si>
  <si>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</si>
  <si>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</si>
  <si>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</si>
  <si>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</si>
  <si>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</si>
  <si>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</si>
  <si>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</si>
  <si>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</si>
  <si>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</si>
  <si>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</si>
  <si>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</si>
  <si>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</si>
  <si>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</si>
  <si>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</si>
  <si>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</si>
  <si>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</si>
  <si>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</si>
  <si>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</si>
  <si>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</si>
  <si>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</si>
  <si>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</si>
  <si>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</si>
  <si>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</si>
  <si>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</si>
  <si>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</si>
  <si>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</si>
  <si>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</si>
  <si>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</si>
  <si>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</si>
  <si>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</si>
  <si>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</si>
  <si>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</si>
  <si>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</si>
  <si>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</si>
  <si>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</si>
  <si>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</si>
  <si>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</si>
  <si>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</si>
  <si>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</si>
  <si>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</si>
  <si>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</si>
  <si>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</si>
  <si>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</si>
  <si>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</si>
  <si>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</si>
  <si>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</si>
  <si>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</si>
  <si>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</si>
  <si>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</si>
  <si>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</si>
  <si>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</si>
  <si>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</si>
  <si>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</si>
  <si>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</si>
  <si>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</si>
  <si>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</si>
  <si>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</si>
  <si>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</si>
  <si>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</si>
  <si>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</si>
  <si>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</si>
  <si>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</si>
  <si>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</si>
  <si>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</si>
  <si>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</si>
  <si>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</si>
  <si>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</si>
  <si>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</si>
  <si>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</si>
  <si>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</si>
  <si>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</si>
  <si>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</si>
  <si>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</si>
  <si>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</si>
  <si>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</si>
  <si>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</si>
  <si>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</si>
  <si>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</si>
  <si>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</si>
  <si>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</si>
  <si>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</si>
  <si>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</si>
  <si>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</si>
  <si>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</si>
  <si>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</si>
  <si>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</si>
  <si>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</si>
  <si>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</si>
  <si>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</si>
  <si>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</si>
  <si>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</si>
  <si>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</si>
  <si>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</si>
  <si>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</si>
  <si>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</si>
  <si>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</si>
  <si>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</si>
  <si>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</si>
  <si>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</si>
  <si>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</si>
  <si>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</si>
  <si>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</si>
  <si>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</si>
  <si>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</si>
  <si>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</si>
  <si>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</si>
  <si>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</si>
  <si>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</si>
  <si>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</si>
  <si>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</si>
  <si>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</si>
  <si>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</si>
  <si>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</si>
  <si>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</si>
  <si>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</si>
  <si>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</si>
  <si>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</si>
  <si>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</si>
  <si>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</si>
  <si>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</si>
  <si>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</si>
  <si>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</si>
  <si>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</si>
  <si>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</si>
  <si>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</si>
  <si>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</si>
  <si>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</si>
  <si>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</si>
  <si>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</si>
  <si>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</si>
  <si>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</si>
  <si>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</si>
  <si>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</si>
  <si>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</si>
  <si>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</si>
  <si>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</si>
  <si>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</si>
  <si>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</si>
  <si>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</si>
  <si>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</si>
  <si>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</si>
  <si>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</si>
  <si>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</si>
  <si>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</si>
  <si>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</si>
  <si>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</si>
  <si>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</si>
  <si>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</si>
  <si>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</si>
  <si>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</si>
  <si>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</si>
  <si>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</si>
  <si>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</si>
  <si>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</si>
  <si>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</si>
  <si>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</si>
  <si>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</si>
  <si>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</si>
  <si>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</si>
  <si>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</si>
  <si>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</si>
  <si>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</si>
  <si>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</si>
  <si>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</si>
  <si>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</si>
  <si>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</si>
  <si>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</si>
  <si>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</si>
  <si>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</si>
  <si>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</si>
  <si>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</si>
  <si>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</si>
  <si>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</si>
  <si>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</si>
  <si>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</si>
  <si>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</si>
  <si>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</si>
  <si>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</si>
  <si>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</si>
  <si>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</si>
  <si>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</si>
  <si>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</si>
  <si>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</si>
  <si>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</si>
  <si>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</si>
  <si>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</si>
  <si>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</si>
  <si>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</si>
  <si>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</si>
  <si>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</si>
  <si>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</si>
  <si>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</si>
  <si>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</si>
  <si>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</si>
  <si>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</si>
  <si>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</si>
  <si>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</si>
  <si>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</si>
  <si>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</si>
  <si>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</si>
  <si>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</si>
  <si>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</si>
  <si>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</si>
  <si>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</si>
  <si>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</si>
  <si>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</si>
  <si>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</si>
  <si>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</si>
  <si>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</si>
  <si>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</si>
  <si>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</si>
  <si>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</si>
  <si>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</si>
  <si>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</si>
  <si>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</si>
  <si>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</si>
  <si>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</si>
  <si>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</si>
  <si>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</si>
  <si>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</si>
  <si>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</si>
  <si>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</si>
  <si>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</si>
  <si>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</si>
  <si>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</si>
  <si>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</si>
  <si>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</si>
  <si>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</si>
  <si>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</si>
  <si>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</si>
  <si>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</si>
  <si>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</si>
  <si>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</si>
  <si>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</si>
  <si>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</si>
  <si>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</si>
  <si>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</si>
  <si>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</si>
  <si>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</si>
  <si>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</si>
  <si>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</si>
  <si>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</si>
  <si>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</si>
  <si>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</si>
  <si>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</si>
  <si>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</si>
  <si>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</si>
  <si>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</si>
  <si>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</si>
  <si>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</si>
  <si>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</si>
  <si>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</si>
  <si>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</si>
  <si>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</si>
  <si>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</si>
  <si>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</si>
  <si>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</si>
  <si>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</si>
  <si>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</si>
  <si>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</si>
  <si>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</si>
  <si>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</si>
  <si>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</si>
  <si>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</si>
  <si>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</si>
  <si>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</si>
  <si>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</si>
  <si>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</si>
  <si>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</si>
  <si>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</si>
  <si>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</si>
  <si>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</si>
  <si>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</si>
  <si>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</si>
  <si>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</si>
  <si>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</si>
  <si>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</si>
  <si>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</si>
  <si>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</si>
  <si>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</si>
  <si>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</si>
  <si>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</si>
  <si>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</si>
  <si>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</si>
  <si>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</si>
  <si>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</si>
  <si>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</si>
  <si>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</si>
  <si>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</si>
  <si>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</si>
  <si>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</si>
  <si>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</si>
  <si>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</si>
  <si>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</si>
  <si>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</si>
  <si>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</si>
  <si>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</si>
  <si>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</si>
  <si>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</si>
  <si>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</si>
  <si>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</si>
  <si>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</si>
  <si>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</si>
  <si>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</si>
  <si>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</si>
  <si>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</si>
  <si>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</si>
  <si>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</si>
  <si>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</si>
  <si>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</si>
  <si>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</si>
  <si>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</si>
  <si>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</si>
  <si>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</si>
  <si>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</si>
  <si>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</si>
  <si>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</si>
  <si>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</si>
  <si>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</si>
  <si>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</si>
  <si>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</si>
  <si>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</si>
  <si>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</si>
  <si>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</si>
  <si>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</si>
  <si>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</si>
  <si>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</si>
  <si>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</si>
  <si>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</si>
  <si>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</si>
  <si>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</si>
  <si>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</si>
  <si>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</si>
  <si>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</si>
  <si>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</si>
  <si>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</si>
  <si>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</si>
  <si>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</si>
  <si>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</si>
  <si>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</si>
  <si>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</si>
  <si>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</si>
  <si>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</si>
  <si>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</si>
  <si>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</si>
  <si>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</si>
  <si>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</si>
  <si>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</si>
  <si>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</si>
  <si>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</si>
  <si>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</si>
  <si>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</si>
  <si>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</si>
  <si>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</si>
  <si>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</si>
  <si>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</si>
  <si>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</si>
  <si>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</si>
  <si>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</si>
  <si>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</si>
  <si>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</si>
  <si>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</si>
  <si>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</si>
  <si>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</si>
  <si>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</si>
  <si>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</si>
  <si>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</si>
  <si>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</si>
  <si>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</si>
  <si>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</si>
  <si>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</si>
  <si>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</si>
  <si>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</si>
  <si>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</si>
  <si>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</si>
  <si>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</si>
  <si>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</si>
  <si>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</si>
  <si>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</si>
  <si>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</si>
  <si>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</si>
  <si>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</si>
  <si>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</si>
  <si>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</si>
  <si>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</si>
  <si>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</si>
  <si>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</si>
  <si>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</si>
  <si>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</si>
  <si>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</si>
  <si>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</si>
  <si>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</si>
  <si>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</si>
  <si>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</si>
  <si>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</si>
  <si>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</si>
  <si>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</si>
  <si>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</si>
  <si>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</si>
  <si>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</si>
  <si>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</si>
  <si>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</si>
  <si>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</si>
  <si>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</si>
  <si>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</si>
  <si>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</si>
  <si>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</si>
  <si>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</si>
  <si>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</si>
  <si>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</si>
  <si>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</si>
  <si>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</si>
  <si>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</si>
  <si>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</si>
  <si>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</si>
  <si>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</si>
  <si>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</si>
  <si>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</si>
  <si>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</si>
  <si>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</si>
  <si>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</si>
  <si>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</si>
  <si>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</si>
  <si>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</si>
  <si>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</si>
  <si>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</si>
  <si>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</si>
  <si>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</si>
  <si>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</si>
  <si>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</si>
  <si>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</si>
  <si>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</si>
  <si>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</si>
  <si>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</si>
  <si>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</si>
  <si>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</si>
  <si>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</si>
  <si>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</si>
  <si>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</si>
  <si>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</si>
  <si>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</si>
  <si>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</si>
  <si>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</si>
  <si>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</si>
  <si>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</si>
  <si>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</si>
  <si>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</si>
  <si>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</si>
  <si>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</si>
  <si>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</si>
  <si>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</si>
  <si>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</si>
  <si>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</si>
  <si>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</si>
  <si>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</si>
  <si>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</si>
  <si>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</si>
  <si>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</si>
  <si>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</si>
  <si>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</si>
  <si>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</si>
  <si>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</si>
  <si>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</si>
  <si>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</si>
  <si>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</si>
  <si>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</si>
  <si>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</si>
  <si>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</si>
  <si>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</si>
  <si>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</si>
  <si>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</si>
  <si>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</si>
  <si>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</si>
  <si>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</si>
  <si>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</si>
  <si>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</si>
  <si>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</si>
  <si>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</si>
  <si>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</si>
  <si>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</si>
  <si>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</si>
  <si>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</si>
  <si>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</si>
  <si>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</si>
  <si>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</si>
  <si>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</si>
  <si>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</si>
  <si>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</si>
  <si>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</si>
  <si>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</si>
  <si>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</si>
  <si>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</si>
  <si>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</si>
  <si>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</si>
  <si>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</si>
  <si>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</si>
  <si>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</si>
  <si>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</si>
  <si>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</si>
  <si>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</si>
  <si>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</si>
  <si>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</si>
  <si>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</si>
  <si>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</si>
  <si>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</si>
  <si>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</si>
  <si>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</si>
  <si>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</si>
  <si>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</si>
  <si>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</si>
  <si>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</si>
  <si>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</si>
  <si>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</si>
  <si>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</si>
  <si>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</si>
  <si>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</si>
  <si>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</si>
  <si>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</si>
  <si>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</si>
  <si>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</si>
  <si>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</si>
  <si>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</si>
  <si>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</si>
  <si>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</si>
  <si>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</si>
  <si>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</si>
  <si>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</si>
  <si>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</si>
  <si>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</si>
  <si>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</si>
  <si>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</si>
  <si>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</si>
  <si>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</si>
  <si>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</si>
  <si>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</si>
  <si>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</si>
  <si>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</si>
  <si>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</si>
  <si>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</si>
  <si>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</si>
  <si>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</si>
  <si>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</si>
  <si>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</si>
  <si>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</si>
  <si>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</si>
  <si>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</si>
  <si>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</si>
  <si>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</si>
  <si>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</si>
  <si>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</si>
  <si>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</si>
  <si>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</si>
  <si>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</si>
  <si>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</si>
  <si>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</si>
  <si>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</si>
  <si>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</si>
  <si>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</si>
  <si>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</si>
  <si>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</si>
  <si>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</si>
  <si>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</si>
  <si>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</si>
  <si>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</si>
  <si>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</si>
  <si>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</si>
  <si>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</si>
  <si>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</si>
  <si>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</si>
  <si>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</si>
  <si>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</si>
  <si>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</si>
  <si>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</si>
  <si>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</si>
  <si>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</si>
  <si>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</si>
  <si>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</si>
  <si>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</si>
  <si>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</si>
  <si>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</si>
  <si>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</si>
  <si>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</si>
  <si>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</si>
  <si>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</si>
  <si>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</si>
  <si>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</si>
  <si>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</si>
  <si>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</si>
  <si>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</si>
  <si>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</si>
  <si>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</si>
  <si>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</si>
  <si>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</si>
  <si>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</si>
  <si>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</si>
  <si>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</si>
  <si>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</si>
  <si>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</si>
  <si>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</si>
  <si>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</si>
  <si>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</si>
  <si>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</si>
  <si>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</si>
  <si>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</si>
  <si>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</si>
  <si>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</si>
  <si>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</si>
  <si>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</si>
  <si>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</si>
  <si>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</si>
  <si>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</si>
  <si>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</si>
  <si>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</si>
  <si>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</si>
  <si>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</si>
  <si>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</si>
  <si>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</si>
  <si>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</si>
  <si>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</si>
  <si>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</si>
  <si>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</si>
  <si>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</si>
  <si>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</si>
  <si>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</si>
  <si>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</si>
  <si>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</si>
  <si>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</si>
  <si>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</si>
  <si>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</si>
  <si>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</si>
  <si>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</si>
  <si>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</si>
  <si>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</si>
  <si>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</si>
  <si>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</si>
  <si>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</si>
  <si>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</si>
  <si>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</si>
  <si>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</si>
  <si>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</si>
  <si>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</si>
  <si>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</si>
  <si>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</si>
  <si>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</si>
  <si>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</si>
  <si>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</si>
  <si>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</si>
  <si>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</si>
  <si>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</si>
  <si>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</si>
  <si>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</si>
  <si>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</si>
  <si>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</si>
  <si>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</si>
  <si>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</si>
  <si>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</si>
  <si>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</si>
  <si>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</si>
  <si>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</si>
  <si>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</si>
  <si>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</si>
  <si>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</si>
  <si>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</si>
  <si>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</si>
  <si>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</si>
  <si>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</si>
  <si>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</si>
  <si>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</si>
  <si>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</si>
  <si>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</si>
  <si>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</si>
  <si>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</si>
  <si>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</si>
  <si>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</si>
  <si>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</si>
  <si>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</si>
  <si>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</si>
  <si>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</si>
  <si>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</si>
  <si>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</si>
  <si>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</si>
  <si>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</si>
  <si>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</si>
  <si>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</si>
  <si>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</si>
  <si>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</si>
  <si>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</si>
  <si>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</si>
  <si>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</si>
  <si>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</si>
  <si>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</si>
  <si>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</si>
  <si>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</si>
  <si>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</si>
  <si>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</si>
  <si>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</si>
  <si>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</si>
  <si>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</si>
  <si>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</si>
  <si>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</si>
  <si>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</si>
  <si>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</si>
  <si>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</si>
  <si>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</si>
  <si>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</si>
  <si>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</si>
  <si>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</si>
  <si>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</si>
  <si>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</si>
  <si>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</si>
  <si>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</si>
  <si>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</si>
  <si>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</si>
  <si>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</si>
  <si>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</si>
  <si>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</si>
  <si>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</si>
  <si>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</si>
  <si>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</si>
  <si>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</si>
  <si>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</si>
  <si>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</si>
  <si>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</si>
  <si>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</si>
  <si>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</si>
  <si>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</si>
  <si>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</si>
  <si>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</si>
  <si>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</si>
  <si>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</si>
  <si>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</si>
  <si>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</si>
  <si>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</si>
  <si>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</si>
  <si>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</si>
  <si>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</si>
  <si>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</si>
  <si>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</si>
  <si>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</si>
  <si>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</si>
  <si>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</si>
  <si>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</si>
  <si>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</si>
  <si>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</si>
  <si>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</si>
  <si>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</si>
  <si>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</si>
  <si>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</si>
  <si>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</si>
  <si>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</si>
  <si>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</si>
  <si>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</si>
  <si>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</si>
  <si>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</si>
  <si>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</si>
  <si>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</si>
  <si>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</si>
  <si>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</si>
  <si>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</si>
  <si>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</si>
  <si>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</si>
  <si>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</si>
  <si>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</si>
  <si>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</si>
  <si>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</si>
  <si>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</si>
  <si>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</si>
  <si>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</si>
  <si>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</si>
  <si>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</si>
  <si>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</si>
  <si>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</si>
  <si>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</si>
  <si>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</si>
  <si>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</si>
  <si>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</si>
  <si>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</si>
  <si>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</si>
  <si>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</si>
  <si>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</si>
  <si>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</si>
  <si>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</si>
  <si>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</si>
  <si>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</si>
  <si>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</si>
  <si>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</si>
  <si>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</si>
  <si>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</si>
  <si>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</si>
  <si>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</si>
  <si>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</si>
  <si>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</si>
  <si>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</si>
  <si>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</si>
  <si>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</si>
  <si>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</si>
  <si>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</si>
  <si>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</si>
  <si>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</si>
  <si>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</si>
  <si>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</si>
  <si>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</si>
  <si>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</si>
  <si>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</si>
  <si>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</si>
  <si>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</si>
  <si>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</si>
  <si>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</si>
  <si>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</si>
  <si>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</si>
  <si>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</si>
  <si>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</si>
  <si>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</si>
  <si>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</si>
  <si>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</si>
  <si>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</si>
  <si>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</si>
  <si>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</si>
  <si>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</si>
  <si>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</si>
  <si>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</si>
  <si>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</si>
  <si>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</si>
  <si>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</si>
  <si>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</si>
  <si>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</si>
  <si>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</si>
  <si>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</si>
  <si>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</si>
  <si>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</si>
  <si>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</si>
  <si>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</si>
  <si>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</si>
  <si>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</si>
  <si>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</si>
  <si>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</si>
  <si>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</si>
  <si>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</si>
  <si>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</si>
  <si>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</si>
  <si>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</si>
  <si>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</si>
  <si>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</si>
  <si>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</si>
  <si>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</si>
  <si>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</si>
  <si>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</si>
  <si>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</si>
  <si>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</si>
  <si>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</si>
  <si>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</si>
  <si>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</si>
  <si>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</si>
  <si>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</si>
  <si>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</si>
  <si>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</si>
  <si>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</si>
  <si>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</si>
  <si>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</si>
  <si>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</si>
  <si>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</si>
  <si>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</si>
  <si>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</si>
  <si>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</si>
  <si>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</si>
  <si>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</si>
  <si>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</si>
  <si>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</si>
  <si>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</si>
  <si>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</si>
  <si>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</si>
  <si>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</si>
  <si>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</si>
  <si>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</si>
  <si>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</si>
  <si>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</si>
  <si>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</si>
  <si>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</si>
  <si>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</si>
  <si>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</si>
  <si>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</si>
  <si>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</si>
  <si>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</si>
  <si>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</si>
  <si>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</si>
  <si>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</si>
  <si>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</si>
  <si>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</si>
  <si>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</si>
  <si>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</si>
  <si>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</si>
  <si>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</si>
  <si>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</si>
  <si>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</si>
  <si>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</si>
  <si>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</si>
  <si>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</si>
  <si>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</si>
  <si>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</si>
  <si>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</si>
  <si>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</si>
  <si>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</si>
  <si>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</si>
  <si>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</si>
  <si>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</si>
  <si>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</si>
  <si>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</si>
  <si>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</si>
  <si>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</si>
  <si>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</si>
  <si>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</si>
  <si>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</si>
  <si>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</si>
  <si>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</si>
  <si>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</si>
  <si>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</si>
  <si>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</si>
  <si>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</si>
  <si>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</si>
  <si>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</si>
  <si>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</si>
  <si>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</si>
  <si>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</si>
  <si>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</si>
  <si>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</si>
  <si>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</si>
  <si>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</si>
  <si>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</si>
  <si>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</si>
  <si>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</si>
  <si>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</si>
  <si>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</si>
  <si>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</si>
  <si>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</si>
  <si>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</si>
  <si>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</si>
  <si>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</si>
  <si>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</si>
  <si>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</si>
  <si>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</si>
  <si>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</si>
  <si>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</si>
  <si>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</si>
  <si>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</si>
  <si>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</si>
  <si>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</si>
  <si>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</si>
  <si>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</si>
  <si>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</si>
  <si>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</si>
  <si>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</si>
  <si>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</si>
  <si>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</si>
  <si>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</si>
  <si>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</si>
  <si>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</si>
  <si>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</si>
  <si>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</si>
  <si>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</si>
  <si>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</si>
  <si>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</si>
  <si>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</si>
  <si>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</si>
  <si>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</si>
  <si>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</si>
  <si>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</si>
  <si>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</si>
  <si>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</si>
  <si>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</si>
  <si>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</si>
  <si>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</si>
  <si>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</si>
  <si>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</si>
  <si>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</si>
  <si>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</si>
  <si>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</si>
  <si>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</si>
  <si>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</si>
  <si>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</si>
  <si>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</si>
  <si>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</si>
  <si>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</si>
  <si>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</si>
  <si>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</si>
  <si>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</si>
  <si>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</si>
  <si>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</si>
  <si>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</si>
  <si>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</si>
  <si>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</si>
  <si>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</si>
  <si>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</si>
  <si>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</si>
  <si>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</si>
  <si>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</si>
  <si>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</si>
  <si>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</si>
  <si>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</si>
  <si>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</si>
  <si>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</si>
  <si>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</si>
  <si>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</si>
  <si>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</si>
  <si>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</si>
  <si>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</si>
  <si>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</si>
  <si>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</si>
  <si>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</si>
  <si>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</si>
  <si>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</si>
  <si>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</si>
  <si>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</si>
  <si>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</si>
  <si>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</si>
  <si>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</si>
  <si>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</si>
  <si>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</si>
  <si>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</si>
  <si>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</si>
  <si>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</si>
  <si>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</si>
  <si>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</si>
  <si>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</si>
  <si>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</si>
  <si>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</si>
  <si>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</si>
  <si>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</si>
  <si>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</si>
  <si>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</si>
  <si>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</si>
  <si>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</si>
  <si>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</si>
  <si>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</si>
  <si>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</si>
  <si>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</si>
  <si>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</si>
  <si>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</si>
  <si>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</si>
  <si>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</si>
  <si>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</si>
  <si>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</si>
  <si>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</si>
  <si>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</si>
  <si>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</si>
  <si>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</si>
  <si>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</si>
  <si>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</si>
  <si>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</si>
  <si>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</si>
  <si>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</si>
  <si>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</si>
  <si>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</si>
  <si>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</si>
  <si>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</si>
  <si>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</si>
  <si>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</si>
  <si>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</si>
  <si>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</si>
  <si>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</si>
  <si>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</si>
  <si>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</si>
  <si>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</si>
  <si>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</si>
  <si>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</si>
  <si>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</si>
  <si>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</si>
  <si>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</si>
  <si>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</si>
  <si>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</si>
  <si>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</si>
  <si>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</si>
  <si>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</si>
  <si>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</si>
  <si>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</si>
  <si>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</si>
  <si>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</si>
  <si>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</si>
  <si>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</si>
  <si>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</si>
  <si>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</si>
  <si>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</si>
  <si>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</si>
  <si>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</si>
  <si>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</si>
  <si>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</si>
  <si>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</si>
  <si>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</si>
  <si>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</si>
  <si>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</si>
  <si>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</si>
  <si>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</si>
  <si>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</si>
  <si>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</si>
  <si>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</si>
  <si>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</si>
  <si>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</si>
  <si>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</si>
  <si>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</si>
  <si>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</si>
  <si>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</si>
  <si>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</si>
  <si>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</si>
  <si>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</si>
  <si>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</si>
  <si>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</si>
  <si>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</si>
  <si>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</si>
  <si>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</si>
  <si>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</si>
  <si>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</si>
  <si>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</si>
  <si>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</si>
  <si>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</si>
  <si>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</si>
  <si>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</si>
  <si>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</si>
  <si>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</si>
  <si>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</si>
  <si>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</si>
  <si>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</si>
  <si>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</si>
  <si>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</si>
  <si>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</si>
  <si>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</si>
  <si>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</si>
  <si>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</si>
  <si>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</si>
  <si>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</si>
  <si>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</si>
  <si>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</si>
  <si>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</si>
  <si>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</si>
  <si>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</si>
  <si>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</si>
  <si>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</si>
  <si>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</si>
  <si>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</si>
  <si>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</si>
  <si>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</si>
  <si>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</si>
  <si>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</si>
  <si>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</si>
  <si>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</si>
  <si>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</si>
  <si>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</si>
  <si>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</si>
  <si>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</si>
  <si>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</si>
  <si>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</si>
  <si>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</si>
  <si>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</si>
  <si>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</si>
  <si>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</si>
  <si>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</si>
  <si>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</si>
  <si>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</si>
  <si>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</si>
  <si>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</si>
  <si>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</si>
  <si>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</si>
  <si>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</si>
  <si>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</si>
  <si>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</si>
  <si>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</si>
  <si>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</si>
  <si>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</si>
  <si>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</si>
  <si>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</si>
  <si>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</si>
  <si>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</si>
  <si>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</si>
  <si>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</si>
  <si>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</si>
  <si>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</si>
  <si>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</si>
  <si>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</si>
  <si>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</si>
  <si>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</si>
  <si>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</si>
  <si>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</si>
  <si>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</si>
  <si>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</si>
  <si>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</si>
  <si>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</si>
  <si>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</si>
  <si>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</si>
  <si>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</si>
  <si>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</si>
  <si>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</si>
  <si>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</si>
  <si>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</si>
  <si>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</si>
  <si>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</si>
  <si>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</si>
  <si>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</si>
  <si>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</si>
  <si>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</si>
  <si>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</si>
  <si>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</si>
  <si>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</si>
  <si>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</si>
  <si>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</si>
  <si>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</si>
  <si>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</si>
  <si>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</si>
  <si>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</si>
  <si>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</si>
  <si>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</si>
  <si>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</si>
  <si>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</si>
  <si>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</si>
  <si>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</si>
  <si>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</si>
  <si>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</si>
  <si>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</si>
  <si>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</si>
  <si>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</si>
  <si>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</si>
  <si>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</si>
  <si>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</si>
  <si>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</si>
  <si>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</si>
  <si>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</si>
  <si>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</si>
  <si>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</si>
  <si>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</si>
  <si>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</si>
  <si>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</si>
  <si>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</si>
  <si>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</si>
  <si>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</si>
  <si>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</si>
  <si>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</si>
  <si>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</si>
  <si>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</si>
  <si>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</si>
  <si>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</si>
  <si>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</si>
  <si>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</si>
  <si>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</si>
  <si>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</si>
  <si>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</si>
  <si>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</si>
  <si>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</si>
  <si>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</si>
  <si>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</si>
  <si>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</si>
  <si>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</si>
  <si>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</si>
  <si>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</si>
  <si>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</si>
  <si>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</si>
  <si>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</si>
  <si>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</si>
  <si>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</si>
  <si>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</si>
  <si>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</si>
  <si>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</si>
  <si>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</si>
  <si>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</si>
  <si>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</si>
  <si>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</si>
  <si>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</si>
  <si>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</si>
  <si>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</si>
  <si>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</si>
  <si>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</si>
  <si>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</si>
  <si>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</si>
  <si>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</si>
  <si>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</si>
  <si>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</si>
  <si>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</si>
  <si>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</si>
  <si>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</si>
  <si>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</si>
  <si>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</si>
  <si>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</si>
  <si>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</si>
  <si>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</si>
  <si>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</si>
  <si>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</si>
  <si>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</si>
  <si>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</si>
  <si>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</si>
  <si>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</si>
  <si>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</si>
  <si>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</si>
  <si>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</si>
  <si>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</si>
  <si>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</si>
  <si>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</si>
  <si>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</si>
  <si>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</si>
  <si>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</si>
  <si>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</si>
  <si>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</si>
  <si>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</si>
  <si>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</si>
  <si>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</si>
  <si>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</si>
  <si>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</si>
  <si>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</si>
  <si>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</si>
  <si>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</si>
  <si>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</si>
  <si>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</si>
  <si>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</si>
  <si>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</si>
  <si>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</si>
  <si>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</si>
  <si>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</si>
  <si>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</si>
  <si>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</si>
  <si>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</si>
  <si>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</si>
  <si>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</si>
  <si>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</si>
  <si>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</si>
  <si>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</si>
  <si>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</si>
  <si>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</si>
  <si>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</si>
  <si>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</si>
  <si>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</si>
  <si>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</si>
  <si>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</si>
  <si>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</si>
  <si>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</si>
  <si>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</si>
  <si>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</si>
  <si>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</si>
  <si>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</si>
  <si>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</si>
  <si>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</si>
  <si>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</si>
  <si>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</si>
  <si>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</si>
  <si>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</si>
  <si>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</si>
  <si>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</si>
  <si>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</si>
  <si>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</si>
  <si>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</si>
  <si>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</si>
  <si>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</si>
  <si>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</si>
  <si>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</si>
  <si>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</si>
  <si>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</si>
  <si>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</si>
  <si>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</si>
  <si>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</si>
  <si>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</si>
  <si>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</si>
  <si>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</si>
  <si>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</si>
  <si>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</si>
  <si>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</si>
  <si>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</si>
  <si>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</si>
  <si>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</si>
  <si>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</si>
  <si>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</si>
  <si>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</si>
  <si>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</si>
  <si>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</si>
  <si>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</si>
  <si>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</si>
  <si>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</si>
  <si>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</si>
  <si>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</si>
  <si>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</si>
  <si>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</si>
  <si>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</si>
  <si>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</si>
  <si>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</si>
  <si>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</si>
  <si>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</si>
  <si>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</si>
  <si>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</si>
  <si>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</si>
  <si>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</si>
  <si>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</si>
  <si>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</si>
  <si>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</si>
  <si>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</si>
  <si>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</si>
  <si>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</si>
  <si>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</si>
  <si>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</si>
  <si>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</si>
  <si>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</si>
  <si>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</si>
  <si>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</si>
  <si>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</si>
  <si>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</si>
  <si>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</si>
  <si>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</si>
  <si>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</si>
  <si>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</si>
  <si>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</si>
  <si>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</si>
  <si>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</si>
  <si>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</si>
  <si>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</si>
  <si>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</si>
  <si>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</si>
  <si>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</si>
  <si>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</si>
  <si>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</si>
  <si>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</si>
  <si>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</si>
  <si>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</si>
  <si>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</si>
  <si>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</si>
  <si>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</si>
  <si>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</si>
  <si>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</si>
  <si>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</si>
  <si>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</si>
  <si>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</si>
  <si>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</si>
  <si>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</si>
  <si>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</si>
  <si>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</si>
  <si>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</si>
  <si>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</si>
  <si>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</si>
  <si>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</si>
  <si>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</si>
  <si>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</si>
  <si>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</si>
  <si>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</si>
  <si>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</si>
  <si>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</si>
  <si>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</si>
  <si>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</si>
  <si>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</si>
  <si>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</si>
  <si>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</si>
  <si>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</si>
  <si>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</si>
  <si>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</si>
  <si>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</si>
  <si>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</si>
  <si>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</si>
  <si>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</si>
  <si>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</si>
  <si>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</si>
  <si>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</si>
  <si>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</si>
  <si>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</si>
  <si>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</si>
  <si>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</si>
  <si>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</si>
  <si>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</si>
  <si>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</si>
  <si>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</si>
  <si>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</si>
  <si>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</si>
  <si>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</si>
  <si>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</si>
  <si>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</si>
  <si>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</si>
  <si>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</si>
  <si>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</si>
  <si>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</si>
  <si>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</si>
  <si>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</si>
  <si>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</si>
  <si>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</si>
  <si>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</si>
  <si>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</si>
  <si>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</si>
  <si>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</si>
  <si>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</si>
  <si>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</si>
  <si>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</si>
  <si>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</si>
  <si>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</si>
  <si>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</si>
  <si>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</si>
  <si>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</si>
  <si>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</si>
  <si>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</si>
  <si>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</si>
  <si>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</si>
  <si>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</si>
  <si>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</si>
  <si>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</si>
  <si>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</si>
  <si>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</si>
  <si>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</si>
  <si>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</si>
  <si>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</si>
  <si>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</si>
  <si>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</si>
  <si>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</si>
  <si>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</si>
  <si>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</si>
  <si>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</si>
  <si>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</si>
  <si>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</si>
  <si>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</si>
  <si>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</si>
  <si>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</si>
  <si>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</si>
  <si>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</si>
  <si>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</si>
  <si>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</si>
  <si>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</si>
  <si>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</si>
  <si>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</si>
  <si>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</si>
  <si>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</si>
  <si>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</si>
  <si>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</si>
  <si>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</si>
  <si>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</si>
  <si>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</si>
  <si>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</si>
  <si>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</si>
  <si>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</si>
  <si>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</si>
  <si>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</si>
  <si>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</si>
  <si>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</si>
  <si>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</si>
  <si>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</si>
  <si>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</si>
  <si>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</si>
  <si>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</si>
  <si>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</si>
  <si>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</si>
  <si>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</si>
  <si>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</si>
  <si>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</si>
  <si>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</si>
  <si>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</si>
  <si>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</si>
  <si>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</si>
  <si>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</si>
  <si>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</si>
  <si>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</si>
  <si>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</si>
  <si>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</si>
  <si>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</si>
  <si>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</si>
  <si>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</si>
  <si>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</si>
  <si>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</si>
  <si>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</si>
  <si>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</si>
  <si>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</si>
  <si>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</si>
  <si>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</si>
  <si>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</si>
  <si>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</si>
  <si>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</si>
  <si>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</si>
  <si>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</si>
  <si>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</si>
  <si>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</si>
  <si>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</si>
  <si>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</si>
  <si>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</si>
  <si>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</si>
  <si>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</si>
  <si>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</si>
  <si>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</si>
  <si>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</si>
  <si>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</si>
  <si>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</si>
  <si>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</si>
  <si>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</si>
  <si>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</si>
  <si>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</si>
  <si>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</si>
  <si>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</si>
  <si>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</si>
  <si>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</si>
  <si>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</si>
  <si>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</si>
  <si>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</si>
  <si>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</si>
  <si>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</si>
  <si>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</si>
  <si>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</si>
  <si>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</si>
  <si>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</si>
  <si>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</si>
  <si>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</si>
  <si>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</si>
  <si>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</si>
  <si>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</si>
  <si>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</si>
  <si>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</si>
  <si>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</si>
  <si>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</si>
  <si>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</si>
  <si>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</si>
  <si>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</si>
  <si>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</si>
  <si>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</si>
  <si>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</si>
  <si>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</si>
  <si>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</si>
  <si>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</si>
  <si>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</si>
  <si>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</si>
  <si>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</si>
  <si>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</si>
  <si>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</si>
  <si>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</si>
  <si>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</si>
  <si>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</si>
  <si>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</si>
  <si>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</si>
  <si>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</si>
  <si>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</si>
  <si>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</si>
  <si>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</si>
  <si>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</si>
  <si>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</si>
  <si>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</si>
  <si>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</si>
  <si>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</si>
  <si>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</si>
  <si>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</si>
  <si>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</si>
  <si>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</si>
  <si>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</si>
  <si>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</si>
  <si>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</si>
  <si>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</si>
  <si>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</si>
  <si>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</si>
  <si>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</si>
  <si>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</si>
  <si>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</si>
  <si>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</si>
  <si>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</si>
  <si>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</si>
  <si>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</si>
  <si>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</si>
  <si>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</si>
  <si>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</si>
  <si>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</si>
  <si>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</si>
  <si>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</si>
  <si>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</si>
  <si>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</si>
  <si>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</si>
  <si>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</si>
  <si>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</si>
  <si>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</si>
  <si>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</si>
  <si>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</si>
  <si>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</si>
  <si>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</si>
  <si>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</si>
  <si>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</si>
  <si>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</si>
  <si>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</si>
  <si>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</si>
  <si>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</si>
  <si>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</si>
  <si>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</si>
  <si>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</si>
  <si>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</si>
  <si>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</si>
  <si>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</si>
  <si>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</si>
  <si>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</si>
  <si>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</si>
  <si>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</si>
  <si>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</si>
  <si>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</si>
  <si>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</si>
  <si>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</si>
  <si>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</si>
  <si>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</si>
  <si>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</si>
  <si>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</si>
  <si>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</si>
  <si>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</si>
  <si>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</si>
  <si>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</si>
  <si>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</si>
  <si>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</si>
  <si>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</si>
  <si>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</si>
  <si>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</si>
  <si>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</si>
  <si>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</si>
  <si>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</si>
  <si>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</si>
  <si>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</si>
  <si>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</si>
  <si>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</si>
  <si>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</si>
  <si>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</si>
  <si>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</si>
  <si>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</si>
  <si>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</si>
  <si>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</si>
  <si>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</si>
  <si>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</si>
  <si>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</si>
  <si>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</si>
  <si>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</si>
  <si>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</si>
  <si>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</si>
  <si>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</si>
  <si>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</si>
  <si>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</si>
  <si>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</si>
  <si>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</si>
  <si>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</si>
  <si>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</si>
  <si>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</si>
  <si>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</si>
  <si>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</si>
  <si>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</si>
  <si>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</si>
  <si>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</si>
  <si>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</si>
  <si>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</si>
  <si>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</si>
  <si>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</si>
  <si>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</si>
  <si>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</si>
  <si>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</si>
  <si>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</si>
  <si>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</si>
  <si>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</si>
  <si>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</si>
  <si>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</si>
  <si>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</si>
  <si>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</si>
  <si>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</si>
  <si>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</si>
  <si>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</si>
  <si>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</si>
  <si>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</si>
  <si>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</si>
  <si>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</si>
  <si>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</si>
  <si>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</si>
  <si>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</si>
  <si>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</si>
  <si>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</si>
  <si>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</si>
  <si>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</si>
  <si>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</si>
  <si>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</si>
  <si>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</si>
  <si>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</si>
  <si>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</si>
  <si>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</si>
  <si>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</si>
  <si>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</si>
  <si>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</si>
  <si>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</si>
  <si>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</si>
  <si>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</si>
  <si>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</si>
  <si>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</si>
  <si>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</si>
  <si>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</si>
  <si>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</si>
  <si>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</si>
  <si>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</si>
  <si>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</si>
  <si>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</si>
  <si>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</si>
  <si>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</si>
  <si>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</si>
  <si>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</si>
  <si>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</si>
  <si>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</si>
  <si>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</si>
  <si>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</si>
  <si>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</si>
  <si>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</si>
  <si>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</si>
  <si>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</si>
  <si>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</si>
  <si>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</si>
  <si>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</si>
  <si>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</si>
  <si>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</si>
  <si>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</si>
  <si>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</si>
  <si>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</si>
  <si>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</si>
  <si>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</si>
  <si>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</si>
  <si>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</si>
  <si>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</si>
  <si>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</si>
  <si>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</si>
  <si>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</si>
  <si>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</si>
  <si>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</si>
  <si>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</si>
  <si>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</si>
  <si>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</si>
  <si>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</si>
  <si>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</si>
  <si>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</si>
  <si>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</si>
  <si>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</si>
  <si>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</si>
  <si>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</si>
  <si>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</si>
  <si>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</si>
  <si>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</si>
  <si>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</si>
  <si>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</si>
  <si>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</si>
  <si>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</si>
  <si>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</si>
  <si>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</si>
  <si>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</si>
  <si>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</si>
  <si>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</si>
  <si>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</si>
  <si>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</si>
  <si>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</si>
  <si>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</si>
  <si>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</si>
  <si>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</si>
  <si>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</si>
  <si>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</si>
  <si>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</si>
  <si>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</si>
  <si>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</si>
  <si>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</si>
  <si>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</si>
  <si>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</si>
  <si>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</si>
  <si>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</si>
  <si>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</si>
  <si>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</si>
  <si>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</si>
  <si>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</si>
  <si>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</si>
  <si>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</si>
  <si>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</si>
  <si>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</si>
  <si>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</si>
  <si>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</si>
  <si>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</si>
  <si>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</si>
  <si>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</si>
  <si>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</si>
  <si>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</si>
  <si>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</si>
  <si>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</si>
  <si>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</si>
  <si>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</si>
  <si>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</si>
  <si>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</si>
  <si>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</si>
  <si>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</si>
  <si>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</si>
  <si>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</si>
  <si>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</si>
  <si>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</si>
  <si>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</si>
  <si>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</si>
  <si>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</si>
  <si>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</si>
  <si>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</si>
  <si>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</si>
  <si>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</si>
  <si>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</si>
  <si>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</si>
  <si>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</si>
  <si>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</si>
  <si>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</si>
  <si>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</si>
  <si>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</si>
  <si>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</si>
  <si>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</si>
  <si>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</si>
  <si>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</si>
  <si>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</si>
  <si>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</si>
  <si>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</si>
  <si>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</si>
  <si>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</si>
  <si>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</si>
  <si>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</si>
  <si>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</si>
  <si>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</si>
  <si>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</si>
  <si>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</si>
  <si>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</si>
  <si>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</si>
  <si>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</si>
  <si>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</si>
  <si>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</si>
  <si>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</si>
  <si>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</si>
  <si>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</si>
  <si>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</si>
  <si>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</si>
  <si>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</si>
  <si>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</si>
  <si>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</si>
  <si>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</si>
  <si>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</si>
  <si>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</si>
  <si>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</si>
  <si>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</si>
  <si>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</si>
  <si>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</si>
  <si>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</si>
  <si>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</si>
  <si>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</si>
  <si>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</si>
  <si>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</si>
  <si>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</si>
  <si>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</si>
  <si>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</si>
  <si>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</si>
  <si>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</si>
  <si>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</si>
  <si>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</si>
  <si>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</si>
  <si>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</si>
  <si>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</si>
  <si>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</si>
  <si>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</si>
  <si>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</si>
  <si>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</si>
  <si>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</si>
  <si>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</si>
  <si>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</si>
  <si>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</si>
  <si>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</si>
  <si>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</si>
  <si>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</si>
  <si>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</si>
  <si>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</si>
  <si>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</si>
  <si>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</si>
  <si>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</si>
  <si>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</si>
  <si>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</si>
  <si>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</si>
  <si>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</si>
  <si>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</si>
  <si>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</si>
  <si>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</si>
  <si>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</si>
  <si>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</si>
  <si>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</si>
  <si>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</si>
  <si>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</si>
  <si>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</si>
  <si>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</si>
  <si>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</si>
  <si>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</si>
  <si>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</si>
  <si>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</si>
  <si>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</si>
  <si>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</si>
  <si>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</si>
  <si>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</si>
  <si>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</si>
  <si>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</si>
  <si>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</si>
  <si>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</si>
  <si>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</si>
  <si>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</si>
  <si>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</si>
  <si>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</si>
  <si>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</si>
  <si>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</si>
  <si>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</si>
  <si>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</si>
  <si>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</si>
  <si>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</si>
  <si>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</si>
  <si>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</si>
  <si>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</si>
  <si>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</si>
  <si>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</si>
  <si>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</si>
  <si>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</si>
  <si>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</si>
  <si>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</si>
  <si>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</si>
  <si>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</si>
  <si>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</si>
  <si>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</si>
  <si>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</si>
  <si>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</si>
  <si>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</si>
  <si>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</si>
  <si>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</si>
  <si>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</si>
  <si>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</si>
  <si>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</si>
  <si>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</si>
  <si>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</si>
  <si>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</si>
  <si>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</si>
  <si>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</si>
  <si>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</si>
  <si>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</si>
  <si>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</si>
  <si>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</si>
  <si>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</si>
  <si>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</si>
  <si>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</si>
  <si>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</si>
  <si>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</si>
  <si>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</si>
  <si>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</si>
  <si>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</si>
  <si>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</si>
  <si>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</si>
  <si>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</si>
  <si>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</si>
  <si>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</si>
  <si>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</si>
  <si>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</si>
  <si>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</si>
  <si>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</si>
  <si>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</si>
  <si>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</si>
  <si>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</si>
  <si>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</si>
  <si>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</si>
  <si>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</si>
  <si>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</si>
  <si>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</si>
  <si>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</si>
  <si>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</si>
  <si>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</si>
  <si>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</si>
  <si>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</si>
  <si>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</si>
  <si>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</si>
  <si>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</si>
  <si>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</si>
  <si>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</si>
  <si>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</si>
  <si>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</si>
  <si>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</si>
  <si>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</si>
  <si>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</si>
  <si>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</si>
  <si>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</si>
  <si>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</si>
  <si>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</si>
  <si>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</si>
  <si>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</si>
  <si>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</si>
  <si>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</si>
  <si>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</si>
  <si>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</si>
  <si>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</si>
  <si>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</si>
  <si>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</si>
  <si>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</si>
  <si>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</si>
  <si>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</si>
  <si>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</si>
  <si>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</si>
  <si>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</si>
  <si>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</si>
  <si>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</si>
  <si>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</si>
  <si>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</si>
  <si>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</si>
  <si>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</si>
  <si>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</si>
  <si>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</si>
  <si>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</si>
  <si>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</si>
  <si>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</si>
  <si>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</si>
  <si>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</si>
  <si>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</si>
  <si>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</si>
  <si>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</si>
  <si>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</si>
  <si>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</si>
  <si>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</si>
  <si>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</si>
  <si>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</si>
  <si>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</si>
  <si>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</si>
  <si>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</si>
  <si>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</si>
  <si>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</si>
  <si>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</si>
  <si>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</si>
  <si>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</si>
  <si>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</si>
  <si>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</si>
  <si>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</si>
  <si>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</si>
  <si>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</si>
  <si>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</si>
  <si>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</si>
  <si>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</si>
  <si>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</si>
  <si>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</si>
  <si>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</si>
  <si>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</si>
  <si>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</si>
  <si>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</si>
  <si>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</si>
  <si>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</si>
  <si>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</si>
  <si>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</si>
  <si>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</si>
  <si>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</si>
  <si>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</si>
  <si>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</si>
  <si>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</si>
  <si>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</si>
  <si>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</si>
  <si>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</si>
  <si>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</si>
  <si>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</si>
  <si>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</si>
  <si>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</si>
  <si>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</si>
  <si>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</si>
  <si>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</si>
  <si>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</si>
  <si>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</si>
  <si>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</si>
  <si>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</si>
  <si>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</si>
  <si>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</si>
  <si>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</si>
  <si>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</si>
  <si>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</si>
  <si>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</si>
  <si>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</si>
  <si>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</si>
  <si>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</si>
  <si>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</si>
  <si>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</si>
  <si>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</si>
  <si>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</si>
  <si>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</si>
  <si>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</si>
  <si>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</si>
  <si>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</si>
  <si>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</si>
  <si>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</si>
  <si>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</si>
  <si>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</si>
  <si>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</si>
  <si>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</si>
  <si>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</si>
  <si>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</si>
  <si>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</si>
  <si>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</si>
  <si>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</si>
  <si>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</si>
  <si>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</si>
  <si>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</si>
  <si>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</si>
  <si>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</si>
  <si>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</si>
  <si>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</si>
  <si>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</si>
  <si>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</si>
  <si>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</si>
  <si>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</si>
  <si>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</si>
  <si>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</si>
  <si>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</si>
  <si>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</si>
  <si>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</si>
  <si>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</si>
  <si>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</si>
  <si>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</si>
  <si>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</si>
  <si>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</si>
  <si>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</si>
  <si>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</si>
  <si>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</si>
  <si>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</si>
  <si>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</si>
  <si>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</si>
  <si>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</si>
  <si>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</si>
  <si>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</si>
  <si>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</si>
  <si>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</si>
  <si>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</si>
  <si>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</si>
  <si>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</si>
  <si>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</si>
  <si>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</si>
  <si>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</si>
  <si>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</si>
  <si>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</si>
  <si>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</si>
  <si>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</si>
  <si>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</si>
  <si>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</si>
  <si>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</si>
  <si>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</si>
  <si>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</si>
  <si>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</si>
  <si>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</si>
  <si>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</si>
  <si>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</si>
  <si>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</si>
  <si>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</si>
  <si>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</si>
  <si>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</si>
  <si>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</si>
  <si>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</si>
  <si>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</si>
  <si>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</si>
  <si>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</si>
  <si>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</si>
  <si>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</si>
  <si>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</si>
  <si>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</si>
  <si>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</si>
  <si>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</si>
  <si>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</si>
  <si>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</si>
  <si>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</si>
  <si>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</si>
  <si>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</si>
  <si>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</si>
  <si>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</si>
  <si>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</si>
  <si>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</si>
  <si>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</si>
  <si>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</si>
  <si>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</si>
  <si>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</si>
  <si>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</si>
  <si>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</si>
  <si>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</si>
  <si>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</si>
  <si>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</si>
  <si>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</si>
  <si>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</si>
  <si>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</si>
  <si>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</si>
  <si>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</si>
  <si>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</si>
  <si>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</si>
  <si>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</si>
  <si>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</si>
  <si>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</si>
  <si>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</si>
  <si>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</si>
  <si>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</si>
  <si>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</si>
  <si>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</si>
  <si>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</si>
  <si>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</si>
  <si>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</si>
  <si>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</si>
  <si>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</si>
  <si>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</si>
  <si>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</si>
  <si>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</si>
  <si>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</si>
  <si>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</si>
  <si>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</si>
  <si>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</si>
  <si>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</si>
  <si>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</si>
  <si>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</si>
  <si>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</si>
  <si>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</si>
  <si>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</si>
  <si>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</si>
  <si>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</si>
  <si>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</si>
  <si>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</si>
  <si>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</si>
  <si>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</si>
  <si>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</si>
  <si>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</si>
  <si>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</si>
  <si>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</si>
  <si>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</si>
  <si>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</si>
  <si>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</si>
  <si>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</si>
  <si>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</si>
  <si>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</si>
  <si>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</si>
  <si>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</si>
  <si>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</si>
  <si>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</si>
  <si>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</si>
  <si>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</si>
  <si>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</si>
  <si>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</si>
  <si>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</si>
  <si>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</si>
  <si>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</si>
  <si>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</si>
  <si>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</si>
  <si>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</si>
  <si>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</si>
  <si>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</si>
  <si>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</si>
  <si>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</si>
  <si>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</si>
  <si>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</si>
  <si>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</si>
  <si>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</si>
  <si>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</si>
  <si>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</si>
  <si>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</si>
  <si>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</si>
  <si>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</si>
  <si>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</si>
  <si>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</si>
  <si>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</si>
  <si>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</si>
  <si>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</si>
  <si>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</si>
  <si>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</si>
  <si>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</si>
  <si>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</si>
  <si>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</si>
  <si>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</si>
  <si>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</si>
  <si>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</si>
  <si>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</si>
  <si>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</si>
  <si>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</si>
  <si>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</si>
  <si>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</si>
  <si>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</si>
  <si>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</si>
  <si>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</si>
  <si>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</si>
  <si>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</si>
  <si>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</si>
  <si>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</si>
  <si>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</si>
  <si>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</si>
  <si>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</si>
  <si>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</si>
  <si>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</si>
  <si>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</si>
  <si>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</si>
  <si>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</si>
  <si>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</si>
  <si>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</si>
  <si>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</si>
  <si>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</si>
  <si>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</si>
  <si>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</si>
  <si>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</si>
  <si>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</si>
  <si>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</si>
  <si>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</si>
  <si>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</si>
  <si>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</si>
  <si>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</si>
  <si>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</si>
  <si>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</si>
  <si>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</si>
  <si>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</si>
  <si>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</si>
  <si>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</si>
  <si>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</si>
  <si>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</si>
  <si>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</si>
  <si>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</si>
  <si>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</si>
  <si>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</si>
  <si>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</si>
  <si>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</si>
  <si>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</si>
  <si>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</si>
  <si>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</si>
  <si>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</si>
  <si>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</si>
  <si>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</si>
  <si>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</si>
  <si>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</si>
  <si>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</si>
  <si>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</si>
  <si>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</si>
  <si>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</si>
  <si>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</si>
  <si>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</si>
  <si>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</si>
  <si>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</si>
  <si>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</si>
  <si>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</si>
  <si>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</si>
  <si>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</si>
  <si>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</si>
  <si>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</si>
  <si>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</si>
  <si>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</si>
  <si>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</si>
  <si>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</si>
  <si>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</si>
  <si>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</si>
  <si>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</si>
  <si>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</si>
  <si>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</si>
  <si>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</si>
  <si>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</si>
  <si>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</si>
  <si>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</si>
  <si>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</si>
  <si>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</si>
  <si>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</si>
  <si>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</si>
  <si>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</si>
  <si>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</si>
  <si>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</si>
  <si>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</si>
  <si>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</si>
  <si>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</si>
  <si>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</si>
  <si>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</si>
  <si>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</si>
  <si>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</si>
  <si>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</si>
  <si>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</si>
  <si>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</si>
  <si>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</si>
  <si>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</si>
  <si>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</si>
  <si>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</si>
  <si>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</si>
  <si>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</si>
  <si>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</si>
  <si>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</si>
  <si>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</si>
  <si>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</si>
  <si>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</si>
  <si>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</si>
  <si>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</si>
  <si>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</si>
  <si>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</si>
  <si>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</si>
  <si>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</si>
  <si>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</si>
  <si>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</si>
  <si>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</si>
  <si>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</si>
  <si>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</si>
  <si>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</si>
  <si>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</si>
  <si>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</si>
  <si>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</si>
  <si>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</si>
  <si>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</si>
  <si>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</si>
  <si>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</si>
  <si>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</si>
  <si>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</si>
  <si>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</si>
  <si>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</si>
  <si>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</si>
  <si>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</si>
  <si>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</si>
  <si>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</si>
  <si>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</si>
  <si>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</si>
  <si>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</si>
  <si>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</si>
  <si>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</si>
  <si>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</si>
  <si>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</si>
  <si>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</si>
  <si>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</si>
  <si>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</si>
  <si>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</si>
  <si>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</si>
  <si>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</si>
  <si>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</si>
  <si>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</si>
  <si>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</si>
  <si>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</si>
  <si>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</si>
  <si>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</si>
  <si>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</si>
  <si>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</si>
  <si>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</si>
  <si>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</si>
  <si>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</si>
  <si>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</si>
  <si>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</si>
  <si>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</si>
  <si>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</si>
  <si>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</si>
  <si>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</si>
  <si>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</si>
  <si>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</si>
  <si>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</si>
  <si>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</si>
  <si>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</si>
  <si>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</si>
  <si>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</si>
  <si>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</si>
  <si>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</si>
  <si>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</si>
  <si>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</si>
  <si>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</si>
  <si>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</si>
  <si>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</si>
  <si>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</si>
  <si>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</si>
  <si>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</si>
  <si>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</si>
  <si>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</si>
  <si>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</si>
  <si>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</si>
  <si>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</si>
  <si>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</si>
  <si>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</si>
  <si>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</si>
  <si>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</si>
  <si>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</si>
  <si>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</si>
  <si>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</si>
  <si>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</si>
  <si>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</si>
  <si>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</si>
  <si>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</si>
  <si>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</si>
  <si>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</si>
  <si>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</si>
  <si>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</si>
  <si>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</si>
  <si>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</si>
  <si>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</si>
  <si>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</si>
  <si>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</si>
  <si>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</si>
  <si>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</si>
  <si>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</si>
  <si>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</si>
  <si>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</si>
  <si>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</si>
  <si>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</si>
  <si>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</si>
  <si>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</si>
  <si>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</si>
  <si>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</si>
  <si>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</si>
  <si>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</si>
  <si>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</si>
  <si>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</si>
  <si>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</si>
  <si>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</si>
  <si>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</si>
  <si>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</si>
  <si>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</si>
  <si>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</si>
  <si>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</si>
  <si>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</si>
  <si>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</si>
  <si>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</si>
  <si>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</si>
  <si>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</si>
  <si>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</si>
  <si>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</si>
  <si>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</si>
  <si>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</si>
  <si>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</si>
  <si>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</si>
  <si>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</si>
  <si>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</si>
  <si>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</si>
  <si>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</si>
  <si>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</si>
  <si>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</si>
  <si>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</si>
  <si>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</si>
  <si>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</si>
  <si>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</si>
  <si>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</si>
  <si>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</si>
  <si>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</si>
  <si>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</si>
  <si>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</si>
  <si>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</si>
  <si>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</si>
  <si>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</si>
  <si>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</si>
  <si>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</si>
  <si>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</si>
  <si>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</si>
  <si>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</si>
  <si>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</si>
  <si>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</si>
  <si>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</si>
  <si>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</si>
  <si>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</si>
  <si>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</si>
  <si>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</si>
  <si>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</si>
  <si>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</si>
  <si>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</si>
  <si>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</si>
  <si>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</si>
  <si>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</si>
  <si>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</si>
  <si>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</si>
  <si>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</si>
  <si>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</si>
  <si>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</si>
  <si>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</si>
  <si>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</si>
  <si>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</si>
  <si>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</si>
  <si>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</si>
  <si>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</si>
  <si>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</si>
  <si>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</si>
  <si>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</si>
  <si>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</si>
  <si>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</si>
  <si>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</si>
  <si>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</si>
  <si>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</si>
  <si>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</si>
  <si>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</si>
  <si>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</si>
  <si>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</si>
  <si>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</si>
  <si>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</si>
  <si>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</si>
  <si>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</si>
  <si>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</si>
  <si>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</si>
  <si>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</si>
  <si>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</si>
  <si>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</si>
  <si>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</si>
  <si>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</si>
  <si>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</si>
  <si>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</si>
  <si>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</si>
  <si>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</si>
  <si>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</si>
  <si>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</si>
  <si>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</si>
  <si>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</si>
  <si>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</si>
  <si>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</si>
  <si>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</si>
  <si>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</si>
  <si>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</si>
  <si>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</si>
  <si>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</si>
  <si>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</si>
  <si>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</si>
  <si>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</si>
  <si>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</si>
  <si>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</si>
  <si>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</si>
  <si>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</si>
  <si>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</si>
  <si>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</si>
  <si>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</si>
  <si>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</si>
  <si>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</si>
  <si>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</si>
  <si>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</si>
  <si>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</si>
  <si>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</si>
  <si>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</si>
  <si>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</si>
  <si>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</si>
  <si>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</si>
  <si>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</si>
  <si>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</si>
  <si>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</si>
  <si>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</si>
  <si>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</si>
  <si>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</si>
  <si>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</si>
  <si>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</si>
  <si>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</si>
  <si>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</si>
  <si>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</si>
  <si>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</si>
  <si>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</si>
  <si>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</si>
  <si>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</si>
  <si>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</si>
  <si>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</si>
  <si>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</si>
  <si>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</si>
  <si>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</si>
  <si>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</si>
  <si>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</si>
  <si>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</si>
  <si>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</si>
  <si>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</si>
  <si>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</si>
  <si>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</si>
  <si>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</si>
  <si>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</si>
  <si>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</si>
  <si>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</si>
  <si>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</si>
  <si>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</si>
  <si>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</si>
  <si>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</si>
  <si>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</si>
  <si>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</si>
  <si>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</si>
  <si>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</si>
  <si>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</si>
  <si>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</si>
  <si>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</si>
  <si>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</si>
  <si>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</si>
  <si>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</si>
  <si>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</si>
  <si>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</si>
  <si>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</si>
  <si>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</si>
  <si>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</si>
  <si>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</si>
  <si>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</si>
  <si>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</si>
  <si>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</si>
  <si>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</si>
  <si>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</si>
  <si>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</si>
  <si>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</si>
  <si>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</si>
  <si>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</si>
  <si>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</si>
  <si>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</si>
  <si>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</si>
  <si>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</si>
  <si>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</si>
  <si>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</si>
  <si>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</si>
  <si>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</si>
  <si>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</si>
  <si>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</si>
  <si>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</si>
  <si>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</si>
  <si>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</si>
  <si>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</si>
  <si>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</si>
  <si>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</si>
  <si>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</si>
  <si>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</si>
  <si>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</si>
  <si>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</si>
  <si>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</si>
  <si>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</si>
  <si>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</si>
  <si>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</si>
  <si>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</si>
  <si>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</si>
  <si>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</si>
  <si>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</si>
  <si>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</si>
  <si>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</si>
  <si>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</si>
  <si>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</si>
  <si>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</si>
  <si>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</si>
  <si>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</si>
  <si>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</si>
  <si>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</si>
  <si>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</si>
  <si>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</si>
  <si>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</si>
  <si>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</si>
  <si>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</si>
  <si>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</si>
  <si>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</si>
  <si>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</si>
  <si>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</si>
  <si>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</si>
  <si>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</si>
  <si>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</si>
  <si>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</si>
  <si>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</si>
  <si>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</si>
  <si>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</si>
  <si>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</si>
  <si>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</si>
  <si>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</si>
  <si>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</si>
  <si>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</si>
  <si>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</si>
  <si>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</si>
  <si>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</si>
  <si>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</si>
  <si>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</si>
  <si>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</si>
  <si>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</si>
  <si>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</si>
  <si>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</si>
  <si>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</si>
  <si>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</si>
  <si>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</si>
  <si>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</si>
  <si>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</si>
  <si>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</si>
  <si>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</si>
  <si>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</si>
  <si>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</si>
  <si>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</si>
  <si>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</si>
  <si>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</si>
  <si>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</si>
  <si>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</si>
  <si>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</si>
  <si>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</si>
  <si>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</si>
  <si>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</si>
  <si>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</si>
  <si>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</si>
  <si>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</si>
  <si>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</si>
  <si>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</si>
  <si>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</si>
  <si>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</si>
  <si>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</si>
  <si>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</si>
  <si>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</si>
  <si>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</si>
  <si>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</si>
  <si>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</si>
  <si>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</si>
  <si>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</si>
  <si>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</si>
  <si>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</si>
  <si>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</si>
  <si>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</si>
  <si>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</si>
  <si>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</si>
  <si>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</si>
  <si>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</si>
  <si>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</si>
  <si>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</si>
  <si>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</si>
  <si>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</si>
  <si>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</si>
  <si>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</si>
  <si>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</si>
  <si>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</si>
  <si>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</si>
  <si>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</si>
  <si>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</si>
  <si>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</si>
  <si>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</si>
  <si>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</si>
  <si>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</si>
  <si>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</si>
  <si>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</si>
  <si>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</si>
  <si>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</si>
  <si>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</si>
  <si>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</si>
  <si>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</si>
  <si>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</si>
  <si>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</si>
  <si>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</si>
  <si>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</si>
  <si>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</si>
  <si>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</si>
  <si>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</si>
  <si>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</si>
  <si>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</si>
  <si>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</si>
  <si>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</si>
  <si>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</si>
  <si>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</si>
  <si>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</si>
  <si>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</si>
  <si>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</si>
  <si>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</si>
  <si>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</si>
  <si>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</si>
  <si>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</si>
  <si>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</si>
  <si>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</si>
  <si>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</si>
  <si>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</si>
  <si>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</si>
  <si>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</si>
  <si>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</si>
  <si>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</si>
  <si>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</si>
  <si>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</si>
  <si>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</si>
  <si>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</si>
  <si>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</si>
  <si>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</si>
  <si>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</si>
  <si>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</si>
  <si>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</si>
  <si>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</si>
  <si>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</si>
  <si>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</si>
  <si>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</si>
  <si>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</si>
  <si>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</si>
  <si>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</si>
  <si>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</si>
  <si>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</si>
  <si>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</si>
  <si>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</si>
  <si>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</si>
  <si>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</si>
  <si>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</si>
  <si>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</si>
  <si>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</si>
  <si>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</si>
  <si>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</si>
  <si>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</si>
  <si>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</si>
  <si>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</si>
  <si>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</si>
  <si>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</si>
  <si>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</si>
  <si>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</si>
  <si>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</si>
  <si>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</si>
  <si>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</si>
  <si>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</si>
  <si>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</si>
  <si>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</si>
  <si>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</si>
  <si>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</si>
  <si>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</si>
  <si>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</si>
  <si>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</si>
  <si>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</si>
  <si>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</si>
  <si>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</si>
  <si>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</si>
  <si>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</si>
  <si>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</si>
  <si>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</si>
  <si>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</si>
  <si>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</si>
  <si>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</si>
  <si>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</si>
  <si>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</si>
  <si>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</si>
  <si>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</si>
  <si>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</si>
  <si>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</si>
  <si>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</si>
  <si>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</si>
  <si>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</si>
  <si>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</si>
  <si>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</si>
  <si>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</si>
  <si>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</si>
  <si>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</si>
  <si>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</si>
  <si>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</si>
  <si>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</si>
  <si>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</si>
  <si>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</si>
  <si>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</si>
  <si>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</si>
  <si>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</si>
  <si>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</si>
  <si>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</si>
  <si>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</si>
  <si>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</si>
  <si>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</si>
  <si>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</si>
  <si>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</si>
  <si>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</si>
  <si>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</si>
  <si>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</si>
  <si>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</si>
  <si>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</si>
  <si>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</si>
  <si>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</si>
  <si>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</si>
  <si>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</si>
  <si>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</si>
  <si>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</si>
  <si>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</si>
  <si>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</si>
  <si>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</si>
  <si>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</si>
  <si>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</si>
  <si>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</si>
  <si>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</si>
  <si>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</si>
  <si>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</si>
  <si>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</si>
  <si>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</si>
  <si>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</si>
  <si>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</si>
  <si>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</si>
  <si>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</si>
  <si>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</si>
  <si>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</si>
  <si>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</si>
  <si>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</si>
  <si>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</si>
  <si>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</si>
  <si>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</si>
  <si>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</si>
  <si>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</si>
  <si>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</si>
  <si>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</si>
  <si>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</si>
  <si>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</si>
  <si>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</si>
  <si>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</si>
  <si>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</si>
  <si>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</si>
  <si>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</si>
  <si>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</si>
  <si>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</si>
  <si>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</si>
  <si>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</si>
  <si>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</si>
  <si>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</si>
  <si>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</si>
  <si>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</si>
  <si>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</si>
  <si>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</si>
  <si>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</si>
  <si>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</si>
  <si>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</si>
  <si>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</si>
  <si>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</si>
  <si>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</si>
  <si>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</si>
  <si>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</si>
  <si>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</si>
  <si>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</si>
  <si>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</si>
  <si>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</si>
  <si>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</si>
  <si>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</si>
  <si>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</si>
  <si>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</si>
  <si>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</si>
  <si>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</si>
  <si>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</si>
  <si>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</si>
  <si>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</si>
  <si>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</si>
  <si>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</si>
  <si>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</si>
  <si>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</si>
  <si>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</si>
  <si>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</si>
  <si>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</si>
  <si>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</si>
  <si>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</si>
  <si>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</si>
  <si>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</si>
  <si>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</si>
  <si>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</si>
  <si>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</si>
  <si>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</si>
  <si>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</si>
  <si>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</si>
  <si>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</si>
  <si>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</si>
  <si>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</si>
  <si>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</si>
  <si>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</si>
  <si>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</si>
  <si>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</si>
  <si>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</si>
  <si>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</si>
  <si>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</si>
  <si>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</si>
  <si>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</si>
  <si>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</si>
  <si>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</si>
  <si>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</si>
  <si>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</si>
  <si>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</si>
  <si>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</si>
  <si>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</si>
  <si>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</si>
  <si>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</si>
  <si>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</si>
  <si>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</si>
  <si>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</si>
  <si>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</si>
  <si>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</si>
  <si>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</si>
  <si>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</si>
  <si>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</si>
  <si>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</si>
  <si>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</si>
  <si>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</si>
  <si>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</si>
  <si>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</si>
  <si>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</si>
  <si>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</si>
  <si>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</si>
  <si>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</si>
  <si>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</si>
  <si>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</si>
  <si>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</si>
  <si>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</si>
  <si>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</si>
  <si>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</si>
  <si>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</si>
  <si>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</si>
  <si>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</si>
  <si>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</si>
  <si>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</si>
  <si>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</si>
  <si>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</si>
  <si>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</si>
  <si>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</si>
  <si>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</si>
  <si>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</si>
  <si>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</si>
  <si>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</si>
  <si>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</si>
  <si>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</si>
  <si>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</si>
  <si>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</si>
  <si>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</si>
  <si>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</si>
  <si>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</si>
  <si>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</si>
  <si>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</si>
  <si>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</si>
  <si>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</si>
  <si>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</si>
  <si>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</si>
  <si>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</si>
  <si>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</si>
  <si>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</si>
  <si>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</si>
  <si>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</si>
  <si>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</si>
  <si>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</si>
  <si>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</si>
  <si>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</si>
  <si>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</si>
  <si>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</si>
  <si>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</si>
  <si>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</si>
  <si>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</si>
  <si>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</si>
  <si>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</si>
  <si>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</si>
  <si>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</si>
  <si>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</si>
  <si>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</si>
  <si>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</si>
  <si>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</si>
  <si>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</si>
  <si>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</si>
  <si>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</si>
  <si>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</si>
  <si>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</si>
  <si>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</si>
  <si>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</si>
  <si>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</si>
  <si>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</si>
  <si>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</si>
  <si>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</si>
  <si>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</si>
  <si>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</si>
  <si>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</si>
  <si>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</si>
  <si>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</si>
  <si>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</si>
  <si>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</si>
  <si>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</si>
  <si>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</si>
  <si>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</si>
  <si>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</si>
  <si>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</si>
  <si>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</si>
  <si>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</si>
  <si>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</si>
  <si>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</si>
  <si>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</si>
  <si>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</si>
  <si>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</si>
  <si>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</si>
  <si>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</si>
  <si>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</si>
  <si>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</si>
  <si>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</si>
  <si>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</si>
  <si>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</si>
  <si>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</si>
  <si>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</si>
  <si>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</si>
  <si>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</si>
  <si>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</si>
  <si>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</si>
  <si>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</si>
  <si>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</si>
  <si>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</si>
  <si>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</si>
  <si>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</si>
  <si>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</si>
  <si>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</si>
  <si>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</si>
  <si>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</si>
  <si>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</si>
  <si>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</si>
  <si>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</si>
  <si>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</si>
  <si>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</si>
  <si>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</si>
  <si>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</si>
  <si>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</si>
  <si>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</si>
  <si>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</si>
  <si>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</si>
  <si>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</si>
  <si>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</si>
  <si>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</si>
  <si>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</si>
  <si>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</si>
  <si>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</si>
  <si>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</si>
  <si>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</si>
  <si>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</si>
  <si>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</si>
  <si>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</si>
  <si>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</si>
  <si>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</si>
  <si>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</si>
  <si>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</si>
  <si>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</si>
  <si>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</si>
  <si>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</si>
  <si>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</si>
  <si>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</si>
  <si>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</si>
  <si>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</si>
  <si>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</si>
  <si>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</si>
  <si>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</si>
  <si>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</si>
  <si>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</si>
  <si>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</si>
  <si>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</si>
  <si>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</si>
  <si>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</si>
  <si>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</si>
  <si>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</si>
  <si>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</si>
  <si>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</si>
  <si>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</si>
  <si>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</si>
  <si>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</si>
  <si>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</si>
  <si>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</si>
  <si>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</si>
  <si>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</si>
  <si>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</si>
  <si>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</si>
  <si>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</si>
  <si>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</si>
  <si>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</si>
  <si>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</si>
  <si>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</si>
  <si>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</si>
  <si>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</si>
  <si>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</si>
  <si>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</si>
  <si>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</si>
  <si>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</si>
  <si>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</si>
  <si>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</si>
  <si>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</si>
  <si>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</si>
  <si>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</si>
  <si>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</si>
  <si>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</si>
  <si>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</si>
  <si>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</si>
  <si>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</si>
  <si>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</si>
  <si>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</si>
  <si>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</si>
  <si>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</si>
  <si>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</si>
  <si>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</si>
  <si>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</si>
  <si>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</si>
  <si>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</si>
  <si>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</si>
  <si>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</si>
  <si>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</si>
  <si>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</si>
  <si>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</si>
  <si>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</si>
  <si>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</si>
  <si>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</si>
  <si>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</si>
  <si>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</si>
  <si>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</si>
  <si>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</si>
  <si>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</si>
  <si>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</si>
  <si>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</si>
  <si>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</si>
  <si>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</si>
  <si>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</si>
  <si>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</si>
  <si>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</si>
  <si>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</si>
  <si>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</si>
  <si>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</si>
  <si>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</si>
  <si>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</si>
  <si>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</si>
  <si>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</si>
  <si>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</si>
  <si>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</si>
  <si>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</si>
  <si>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</si>
  <si>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</si>
  <si>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</si>
  <si>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</si>
  <si>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</si>
  <si>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</si>
  <si>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</si>
  <si>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</si>
  <si>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</si>
  <si>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</si>
  <si>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</si>
  <si>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</si>
  <si>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</si>
  <si>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</si>
  <si>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</si>
  <si>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</si>
  <si>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</si>
  <si>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</si>
  <si>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</si>
  <si>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</si>
  <si>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</si>
  <si>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</si>
  <si>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</si>
  <si>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</si>
  <si>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</si>
  <si>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</si>
  <si>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</si>
  <si>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</si>
  <si>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</si>
  <si>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</si>
  <si>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</si>
  <si>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</si>
  <si>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</si>
  <si>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</si>
  <si>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</si>
  <si>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</si>
  <si>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</si>
  <si>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</si>
  <si>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</si>
  <si>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</si>
  <si>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</si>
  <si>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</si>
  <si>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</si>
  <si>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</si>
  <si>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</si>
  <si>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</si>
  <si>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</si>
  <si>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</si>
  <si>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</si>
  <si>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</si>
  <si>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</si>
  <si>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</si>
  <si>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</si>
  <si>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</si>
  <si>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</si>
  <si>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</si>
  <si>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</si>
  <si>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</si>
  <si>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</si>
  <si>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</si>
  <si>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</si>
  <si>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</si>
  <si>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</si>
  <si>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</si>
  <si>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</si>
  <si>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</si>
  <si>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</si>
  <si>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</si>
  <si>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</si>
  <si>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</si>
  <si>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</si>
  <si>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</si>
  <si>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</si>
  <si>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</si>
  <si>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</si>
  <si>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</si>
  <si>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</si>
  <si>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</si>
  <si>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</si>
  <si>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</si>
  <si>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</si>
  <si>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</si>
  <si>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</si>
  <si>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</si>
  <si>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</si>
  <si>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</si>
  <si>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</si>
  <si>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</si>
  <si>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</si>
  <si>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</si>
  <si>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</si>
  <si>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</si>
  <si>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</si>
  <si>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</si>
  <si>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</si>
  <si>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</si>
  <si>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</si>
  <si>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</si>
  <si>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</si>
  <si>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</si>
  <si>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</si>
  <si>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</si>
  <si>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</si>
  <si>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</si>
  <si>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</si>
  <si>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</si>
  <si>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</si>
  <si>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</si>
  <si>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</si>
  <si>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</si>
  <si>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</si>
  <si>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</si>
  <si>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</si>
  <si>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</si>
  <si>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</si>
  <si>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</si>
  <si>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</si>
  <si>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</si>
  <si>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</si>
  <si>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</si>
  <si>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</si>
  <si>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</si>
  <si>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</si>
  <si>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</si>
  <si>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</si>
  <si>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</si>
  <si>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</si>
  <si>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</si>
  <si>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</si>
  <si>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</si>
  <si>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</si>
  <si>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</si>
  <si>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</si>
  <si>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</si>
  <si>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</si>
  <si>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</si>
  <si>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</si>
  <si>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</si>
  <si>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</si>
  <si>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</si>
  <si>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</si>
  <si>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</si>
  <si>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</si>
  <si>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</si>
  <si>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</si>
  <si>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</si>
  <si>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</si>
  <si>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</si>
  <si>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</si>
  <si>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</si>
  <si>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</si>
  <si>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</si>
  <si>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</si>
  <si>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</si>
  <si>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</si>
  <si>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</si>
  <si>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</si>
  <si>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</si>
  <si>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</si>
  <si>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</si>
  <si>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</si>
  <si>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</si>
  <si>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</si>
  <si>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</si>
  <si>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</si>
  <si>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</si>
  <si>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</si>
  <si>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</si>
  <si>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</si>
  <si>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</si>
  <si>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</si>
  <si>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</si>
  <si>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</si>
  <si>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</si>
  <si>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</si>
  <si>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</si>
  <si>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</si>
  <si>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</si>
  <si>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</si>
  <si>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</si>
  <si>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</si>
  <si>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</si>
  <si>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</si>
  <si>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</si>
  <si>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</si>
  <si>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</si>
  <si>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</si>
  <si>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</si>
  <si>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</si>
  <si>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</si>
  <si>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</si>
  <si>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</si>
  <si>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</si>
  <si>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</si>
  <si>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</si>
  <si>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</si>
  <si>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</si>
  <si>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</si>
  <si>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</si>
  <si>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</si>
  <si>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</si>
  <si>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</si>
  <si>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</si>
  <si>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</si>
  <si>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</si>
  <si>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</si>
  <si>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</si>
  <si>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</si>
  <si>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</si>
  <si>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</si>
  <si>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</si>
  <si>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</si>
  <si>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</si>
  <si>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</si>
  <si>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</si>
  <si>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</si>
  <si>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</si>
  <si>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</si>
  <si>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</si>
  <si>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</si>
  <si>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</si>
  <si>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</si>
  <si>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</si>
  <si>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</si>
  <si>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</si>
  <si>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</si>
  <si>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</si>
  <si>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</si>
  <si>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</si>
  <si>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</si>
  <si>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</si>
  <si>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</si>
  <si>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</si>
  <si>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</si>
  <si>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</si>
  <si>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</si>
  <si>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</si>
  <si>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</si>
  <si>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</si>
  <si>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</si>
  <si>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</si>
  <si>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</si>
  <si>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</si>
  <si>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</si>
  <si>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</si>
  <si>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</si>
  <si>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</si>
  <si>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</si>
  <si>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</si>
  <si>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</si>
  <si>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</si>
  <si>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</si>
  <si>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</si>
  <si>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</si>
  <si>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</si>
  <si>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</si>
  <si>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</si>
  <si>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</si>
  <si>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</si>
  <si>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</si>
  <si>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</si>
  <si>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</si>
  <si>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</si>
  <si>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</si>
  <si>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</si>
  <si>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</si>
  <si>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</si>
  <si>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</si>
  <si>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</si>
  <si>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</si>
  <si>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</si>
  <si>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</si>
  <si>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</si>
  <si>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</si>
  <si>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</si>
  <si>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</si>
  <si>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</si>
  <si>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</si>
  <si>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</si>
  <si>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</si>
  <si>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</si>
  <si>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</si>
  <si>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</si>
  <si>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</si>
  <si>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</si>
  <si>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</si>
  <si>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</si>
  <si>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</si>
  <si>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</si>
  <si>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</si>
  <si>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</si>
  <si>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</si>
  <si>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</si>
  <si>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</si>
  <si>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</si>
  <si>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</si>
  <si>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</si>
  <si>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</si>
  <si>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</si>
  <si>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</si>
  <si>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</si>
  <si>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</si>
  <si>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</si>
  <si>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</si>
  <si>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</si>
  <si>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</si>
  <si>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</si>
  <si>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</si>
  <si>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</si>
  <si>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</si>
  <si>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</si>
  <si>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</si>
  <si>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</si>
  <si>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</si>
  <si>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</si>
  <si>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</si>
  <si>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</si>
  <si>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</si>
  <si>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</si>
  <si>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</si>
  <si>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</si>
  <si>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</si>
  <si>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</si>
  <si>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</si>
  <si>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</si>
  <si>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</si>
  <si>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</si>
  <si>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</si>
  <si>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</si>
  <si>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</si>
  <si>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</si>
  <si>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</si>
  <si>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</si>
  <si>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</si>
  <si>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</si>
  <si>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</si>
  <si>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</si>
  <si>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</si>
  <si>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</si>
  <si>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</si>
  <si>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</si>
  <si>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</si>
  <si>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</si>
  <si>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</si>
  <si>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</si>
  <si>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</si>
  <si>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</si>
  <si>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</si>
  <si>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</si>
  <si>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</si>
  <si>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</si>
  <si>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</si>
  <si>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</si>
  <si>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</si>
  <si>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</si>
  <si>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</si>
  <si>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</si>
  <si>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</si>
  <si>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</si>
  <si>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</si>
  <si>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</si>
  <si>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</si>
  <si>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</si>
  <si>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</si>
  <si>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</si>
  <si>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</si>
  <si>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</si>
  <si>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</si>
  <si>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</si>
  <si>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</si>
  <si>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</si>
  <si>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</si>
  <si>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</si>
  <si>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</si>
  <si>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</si>
  <si>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</si>
  <si>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</si>
  <si>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</si>
  <si>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</si>
  <si>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</si>
  <si>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</si>
  <si>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</si>
  <si>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</si>
  <si>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</si>
  <si>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</si>
  <si>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</si>
  <si>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</si>
  <si>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</si>
  <si>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</si>
  <si>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</si>
  <si>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</si>
  <si>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</si>
  <si>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</si>
  <si>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</si>
  <si>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</si>
  <si>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</si>
  <si>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</si>
  <si>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</si>
  <si>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</si>
  <si>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</si>
  <si>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</si>
  <si>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</si>
  <si>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</si>
  <si>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</si>
  <si>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</si>
  <si>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</si>
  <si>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</si>
  <si>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</si>
  <si>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</si>
  <si>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</si>
  <si>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</si>
  <si>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</si>
  <si>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</si>
  <si>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</si>
  <si>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</si>
  <si>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</si>
  <si>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</si>
  <si>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</si>
  <si>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</si>
  <si>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</si>
  <si>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</si>
  <si>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</si>
  <si>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</si>
  <si>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</si>
  <si>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</si>
  <si>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</si>
  <si>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</si>
  <si>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</si>
  <si>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</si>
  <si>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</si>
  <si>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</si>
  <si>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</si>
  <si>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</si>
  <si>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</si>
  <si>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</si>
  <si>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</si>
  <si>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</si>
  <si>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</si>
  <si>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</si>
  <si>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</si>
  <si>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</si>
  <si>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</si>
  <si>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</si>
  <si>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</si>
  <si>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</si>
  <si>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</si>
  <si>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</si>
  <si>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</si>
  <si>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</si>
  <si>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</si>
  <si>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</si>
  <si>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</si>
  <si>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</si>
  <si>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</si>
  <si>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</si>
  <si>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</si>
  <si>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</si>
  <si>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</si>
  <si>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</si>
  <si>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</si>
  <si>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</si>
  <si>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</si>
  <si>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</si>
  <si>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</si>
  <si>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</si>
  <si>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</si>
  <si>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</si>
  <si>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</si>
  <si>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</si>
  <si>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</si>
  <si>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</si>
  <si>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</si>
  <si>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</si>
  <si>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</si>
  <si>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</si>
  <si>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</si>
  <si>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</si>
  <si>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</si>
  <si>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</si>
  <si>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</si>
  <si>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</si>
  <si>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</si>
  <si>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</si>
  <si>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</si>
  <si>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</si>
  <si>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</si>
  <si>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</si>
  <si>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</si>
  <si>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</si>
  <si>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</si>
  <si>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</si>
  <si>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</si>
  <si>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</si>
  <si>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</si>
  <si>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</si>
  <si>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</si>
  <si>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</si>
  <si>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</si>
  <si>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</si>
  <si>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</si>
  <si>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</si>
  <si>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</si>
  <si>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</si>
  <si>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</si>
  <si>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</si>
  <si>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</si>
  <si>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</si>
  <si>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</si>
  <si>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</si>
  <si>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</si>
  <si>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</si>
  <si>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</si>
  <si>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</si>
  <si>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</si>
  <si>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</si>
  <si>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</si>
  <si>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</si>
  <si>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</si>
  <si>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</si>
  <si>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</si>
  <si>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</si>
  <si>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</si>
  <si>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</si>
  <si>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</si>
  <si>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</si>
  <si>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</si>
  <si>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</si>
  <si>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</si>
  <si>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</si>
  <si>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</si>
  <si>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</si>
  <si>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</si>
  <si>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</si>
  <si>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</si>
  <si>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</si>
  <si>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</si>
  <si>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</si>
  <si>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</si>
  <si>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</si>
  <si>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</si>
  <si>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</si>
  <si>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</si>
  <si>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</si>
  <si>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</si>
  <si>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</si>
  <si>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</si>
  <si>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</si>
  <si>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</si>
  <si>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</si>
  <si>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</si>
  <si>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</si>
  <si>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</si>
  <si>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</si>
  <si>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</si>
  <si>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</si>
  <si>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</si>
  <si>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</si>
  <si>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</si>
  <si>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</si>
  <si>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</si>
  <si>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</si>
  <si>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</si>
  <si>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</si>
  <si>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</si>
  <si>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</si>
  <si>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</si>
  <si>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</si>
  <si>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</si>
  <si>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</si>
  <si>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</si>
  <si>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</si>
  <si>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</si>
  <si>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</si>
  <si>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</si>
  <si>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</si>
  <si>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</si>
  <si>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</si>
  <si>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</si>
  <si>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</si>
  <si>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</si>
  <si>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</si>
  <si>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</si>
  <si>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</si>
  <si>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</si>
  <si>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</si>
  <si>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</si>
  <si>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</si>
  <si>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</si>
  <si>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</si>
  <si>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</si>
  <si>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</si>
  <si>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</si>
  <si>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</si>
  <si>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</si>
  <si>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</si>
  <si>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</si>
  <si>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</si>
  <si>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</si>
  <si>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</si>
  <si>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</si>
  <si>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</si>
  <si>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</si>
  <si>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</si>
  <si>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</si>
  <si>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</si>
  <si>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</si>
  <si>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</si>
  <si>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</si>
  <si>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</si>
  <si>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</si>
  <si>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</si>
  <si>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</si>
  <si>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</si>
  <si>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</si>
  <si>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</si>
  <si>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</si>
  <si>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</si>
  <si>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</si>
  <si>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</si>
  <si>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</si>
  <si>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</si>
  <si>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</si>
  <si>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</si>
  <si>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</si>
  <si>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</si>
  <si>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</si>
  <si>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</si>
  <si>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</si>
  <si>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</si>
  <si>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</si>
  <si>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</si>
  <si>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</si>
  <si>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</si>
  <si>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</si>
  <si>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</si>
  <si>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</si>
  <si>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</si>
  <si>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</si>
  <si>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</si>
  <si>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</si>
  <si>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</si>
  <si>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</si>
  <si>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</si>
  <si>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</si>
  <si>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</si>
  <si>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</si>
  <si>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</si>
  <si>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</si>
  <si>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</si>
  <si>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</si>
  <si>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</si>
  <si>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</si>
  <si>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</si>
  <si>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</si>
  <si>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</si>
  <si>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</si>
  <si>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</si>
  <si>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</si>
  <si>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</si>
  <si>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</si>
  <si>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</si>
  <si>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</si>
  <si>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</si>
  <si>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</si>
  <si>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</si>
  <si>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</si>
  <si>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</si>
  <si>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</si>
  <si>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</si>
  <si>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</si>
  <si>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</si>
  <si>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</si>
  <si>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</si>
  <si>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</si>
  <si>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</si>
  <si>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</si>
  <si>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</si>
  <si>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</si>
  <si>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</si>
  <si>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</si>
  <si>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</si>
  <si>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</si>
  <si>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</si>
  <si>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</si>
  <si>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</si>
  <si>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</si>
  <si>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</si>
  <si>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</si>
  <si>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</si>
  <si>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</si>
  <si>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</si>
  <si>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</si>
  <si>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</si>
  <si>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</si>
  <si>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</si>
  <si>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</si>
  <si>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</si>
  <si>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</si>
  <si>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</si>
  <si>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</si>
  <si>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</si>
  <si>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</si>
  <si>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</si>
  <si>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</si>
  <si>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</si>
  <si>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</si>
  <si>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</si>
  <si>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</si>
  <si>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</si>
  <si>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</si>
  <si>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</si>
  <si>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</si>
  <si>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</si>
  <si>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</si>
  <si>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</si>
  <si>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</si>
  <si>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</si>
  <si>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</si>
  <si>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</si>
  <si>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</si>
  <si>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</si>
  <si>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</si>
  <si>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</si>
  <si>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</si>
  <si>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</si>
  <si>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</si>
  <si>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</si>
  <si>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</si>
  <si>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</si>
  <si>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</si>
  <si>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</si>
  <si>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</si>
  <si>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</si>
  <si>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</si>
  <si>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</si>
  <si>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</si>
  <si>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</si>
  <si>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</si>
  <si>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</si>
  <si>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</si>
  <si>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</si>
  <si>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</si>
  <si>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</si>
  <si>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</si>
  <si>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</si>
  <si>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</si>
  <si>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</si>
  <si>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</si>
  <si>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</si>
  <si>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</si>
  <si>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</si>
  <si>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</si>
  <si>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</si>
  <si>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</si>
  <si>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</si>
  <si>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</si>
  <si>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</si>
  <si>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</si>
  <si>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</si>
  <si>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</si>
  <si>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</si>
  <si>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</si>
  <si>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</si>
  <si>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</si>
  <si>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</si>
  <si>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</si>
  <si>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</si>
  <si>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</si>
  <si>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</si>
  <si>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</si>
  <si>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</si>
  <si>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</si>
  <si>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</si>
  <si>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</si>
  <si>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</si>
  <si>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</si>
  <si>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</si>
  <si>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</si>
  <si>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</si>
  <si>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</si>
  <si>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</si>
  <si>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</si>
  <si>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</si>
  <si>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</si>
  <si>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</si>
  <si>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</si>
  <si>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</si>
  <si>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</si>
  <si>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</si>
  <si>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</si>
  <si>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</si>
  <si>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</si>
  <si>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</si>
  <si>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</si>
  <si>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</si>
  <si>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</si>
  <si>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</si>
  <si>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</si>
  <si>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</si>
  <si>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</si>
  <si>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</si>
  <si>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</si>
  <si>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</si>
  <si>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</si>
  <si>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</si>
  <si>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</si>
  <si>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</si>
  <si>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</si>
  <si>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</si>
  <si>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</si>
  <si>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</si>
  <si>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</si>
  <si>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</si>
  <si>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</si>
  <si>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</si>
  <si>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</si>
  <si>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</si>
  <si>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</si>
  <si>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</si>
  <si>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</si>
  <si>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</si>
  <si>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</si>
  <si>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</si>
  <si>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</si>
  <si>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</si>
  <si>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</si>
  <si>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</si>
  <si>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</si>
  <si>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</si>
  <si>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</si>
  <si>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</si>
  <si>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</si>
  <si>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</si>
  <si>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</si>
  <si>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</si>
  <si>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</si>
  <si>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</si>
  <si>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</si>
  <si>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</si>
  <si>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</si>
  <si>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</si>
  <si>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</si>
  <si>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</si>
  <si>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</si>
  <si>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</si>
  <si>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</si>
  <si>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</si>
  <si>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</si>
  <si>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</si>
  <si>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</si>
  <si>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</si>
  <si>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</si>
  <si>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</si>
  <si>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</si>
  <si>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</si>
  <si>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</si>
  <si>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</si>
  <si>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</si>
  <si>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</si>
  <si>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</si>
  <si>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</si>
  <si>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</si>
  <si>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</si>
  <si>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</si>
  <si>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</si>
  <si>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</si>
  <si>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</si>
  <si>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</si>
  <si>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</si>
  <si>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</si>
  <si>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</si>
  <si>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</si>
  <si>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</si>
  <si>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</si>
  <si>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</si>
  <si>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</si>
  <si>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</si>
  <si>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</si>
  <si>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</si>
  <si>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</si>
  <si>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</si>
  <si>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</si>
  <si>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</si>
  <si>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</si>
  <si>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</si>
  <si>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</si>
  <si>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</si>
  <si>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</si>
  <si>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</si>
  <si>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</si>
  <si>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</si>
  <si>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</si>
  <si>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</si>
  <si>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</si>
  <si>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</si>
  <si>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</si>
  <si>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</si>
  <si>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</si>
  <si>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</si>
  <si>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</si>
  <si>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</si>
  <si>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</si>
  <si>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</si>
  <si>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</si>
  <si>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</si>
  <si>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</si>
  <si>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</si>
  <si>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</si>
  <si>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</si>
  <si>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</si>
  <si>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</si>
  <si>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</si>
  <si>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</si>
  <si>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</si>
  <si>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</si>
  <si>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</si>
  <si>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</si>
  <si>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</si>
  <si>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</si>
  <si>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</si>
  <si>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</si>
  <si>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</si>
  <si>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</si>
  <si>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</si>
  <si>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</si>
  <si>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</si>
  <si>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</si>
  <si>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</si>
  <si>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</si>
  <si>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</si>
  <si>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</si>
  <si>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</si>
  <si>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</si>
  <si>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</si>
  <si>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</si>
  <si>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</si>
  <si>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</si>
  <si>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</si>
  <si>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</si>
  <si>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</si>
  <si>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</si>
  <si>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</si>
  <si>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</si>
  <si>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</si>
  <si>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</si>
  <si>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</si>
  <si>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</si>
  <si>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</si>
  <si>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</si>
  <si>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</si>
  <si>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</si>
  <si>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</si>
  <si>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</si>
  <si>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</si>
  <si>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</si>
  <si>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</si>
  <si>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</si>
  <si>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</si>
  <si>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</si>
  <si>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</si>
  <si>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</si>
  <si>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</si>
  <si>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</si>
  <si>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</si>
  <si>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</si>
  <si>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</si>
  <si>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</si>
  <si>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</si>
  <si>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</si>
  <si>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</si>
  <si>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</si>
  <si>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</si>
  <si>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</si>
  <si>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</si>
  <si>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</si>
  <si>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</si>
  <si>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</si>
  <si>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</si>
  <si>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</si>
  <si>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</si>
  <si>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</si>
  <si>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</si>
  <si>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</si>
  <si>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</si>
  <si>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</si>
  <si>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</si>
  <si>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</si>
  <si>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</si>
  <si>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</si>
  <si>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</si>
  <si>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</si>
  <si>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</si>
  <si>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</si>
  <si>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</si>
  <si>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</si>
  <si>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</si>
  <si>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</si>
  <si>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</si>
  <si>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</si>
  <si>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</si>
  <si>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</si>
  <si>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</si>
  <si>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</si>
  <si>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</si>
  <si>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</si>
  <si>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</si>
  <si>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</si>
  <si>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</si>
  <si>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</si>
  <si>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</si>
  <si>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</si>
  <si>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</si>
  <si>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</si>
  <si>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</si>
  <si>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</si>
  <si>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</si>
  <si>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</si>
  <si>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</si>
  <si>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</si>
  <si>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</si>
  <si>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</si>
  <si>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</si>
  <si>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</si>
  <si>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</si>
  <si>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</si>
  <si>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</si>
  <si>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</si>
  <si>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</si>
  <si>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</si>
  <si>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</si>
  <si>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</si>
  <si>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</si>
  <si>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</si>
  <si>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</si>
  <si>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</si>
  <si>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</si>
  <si>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</si>
  <si>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</si>
  <si>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</si>
  <si>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</si>
  <si>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</si>
  <si>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</si>
  <si>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</si>
  <si>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</si>
  <si>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</si>
  <si>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</si>
  <si>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</si>
  <si>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</si>
  <si>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</si>
  <si>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</si>
  <si>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</si>
  <si>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</si>
  <si>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</si>
  <si>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</si>
  <si>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</si>
  <si>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</si>
  <si>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</si>
  <si>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</si>
  <si>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</si>
  <si>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</si>
  <si>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</si>
  <si>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</si>
  <si>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</si>
  <si>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</si>
  <si>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</si>
  <si>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</si>
  <si>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</si>
  <si>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</si>
  <si>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</si>
  <si>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</si>
  <si>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</si>
  <si>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</si>
  <si>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</si>
  <si>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</si>
  <si>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</si>
  <si>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</si>
  <si>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</si>
  <si>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</si>
  <si>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</si>
  <si>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</si>
  <si>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</si>
  <si>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</si>
  <si>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</si>
  <si>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</si>
  <si>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</si>
  <si>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</si>
  <si>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</si>
  <si>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</si>
  <si>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</si>
  <si>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</si>
  <si>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</si>
  <si>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</si>
  <si>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</si>
  <si>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</si>
  <si>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</si>
  <si>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</si>
  <si>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</si>
  <si>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</si>
  <si>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</si>
  <si>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</si>
  <si>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</si>
  <si>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</si>
  <si>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</si>
  <si>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</si>
  <si>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</si>
  <si>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</si>
  <si>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</si>
  <si>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</si>
  <si>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</si>
  <si>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</si>
  <si>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</si>
  <si>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</si>
  <si>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</si>
  <si>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</si>
  <si>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</si>
  <si>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</si>
  <si>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</si>
  <si>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</si>
  <si>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</si>
  <si>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</si>
  <si>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</si>
  <si>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</si>
  <si>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</si>
  <si>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</si>
  <si>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</si>
  <si>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</si>
  <si>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</si>
  <si>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</si>
  <si>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</si>
  <si>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</si>
  <si>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</si>
  <si>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</si>
  <si>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</si>
  <si>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</si>
  <si>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</si>
  <si>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</si>
  <si>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</si>
  <si>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</si>
  <si>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</si>
  <si>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</si>
  <si>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</si>
  <si>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</si>
  <si>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</si>
  <si>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</si>
  <si>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</si>
  <si>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</si>
  <si>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</si>
  <si>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</si>
  <si>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</si>
  <si>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</si>
  <si>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</si>
  <si>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</si>
  <si>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</si>
  <si>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</si>
  <si>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</si>
  <si>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</si>
  <si>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</si>
  <si>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</si>
  <si>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</si>
  <si>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</si>
  <si>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</si>
  <si>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</si>
  <si>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</si>
  <si>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</si>
  <si>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</si>
  <si>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</si>
  <si>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</si>
  <si>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</si>
  <si>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</si>
  <si>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</si>
  <si>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</si>
  <si>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</si>
  <si>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</si>
  <si>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</si>
  <si>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</si>
  <si>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</si>
  <si>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</si>
  <si>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</si>
  <si>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</si>
  <si>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</si>
  <si>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</si>
  <si>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</si>
  <si>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</si>
  <si>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</si>
  <si>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</si>
  <si>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</si>
  <si>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</si>
  <si>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</si>
  <si>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</si>
  <si>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</si>
  <si>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</si>
  <si>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</si>
  <si>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</si>
  <si>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</si>
  <si>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</si>
  <si>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</si>
  <si>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</si>
  <si>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</si>
  <si>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</si>
  <si>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</si>
  <si>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</si>
  <si>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</si>
  <si>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</si>
  <si>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</si>
  <si>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</si>
  <si>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</si>
  <si>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</si>
  <si>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</si>
  <si>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</si>
  <si>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</si>
  <si>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</si>
  <si>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</si>
  <si>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</si>
  <si>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</si>
  <si>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</si>
  <si>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</si>
  <si>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</si>
  <si>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</si>
  <si>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</si>
  <si>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</si>
  <si>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</si>
  <si>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</si>
  <si>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</si>
  <si>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</si>
  <si>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</si>
  <si>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</si>
  <si>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</si>
  <si>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</si>
  <si>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</si>
  <si>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</si>
  <si>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</si>
  <si>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</si>
  <si>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</si>
  <si>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</si>
  <si>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</si>
  <si>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</si>
  <si>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</si>
  <si>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</si>
  <si>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</si>
  <si>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</si>
  <si>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</si>
  <si>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</si>
  <si>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</si>
  <si>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</si>
  <si>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</si>
  <si>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</si>
  <si>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</si>
  <si>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</si>
  <si>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</si>
  <si>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</si>
  <si>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</si>
  <si>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</si>
  <si>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</si>
  <si>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</si>
  <si>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</si>
  <si>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</si>
  <si>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</si>
  <si>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</si>
  <si>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</si>
  <si>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</si>
  <si>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</si>
  <si>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</si>
  <si>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</si>
  <si>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</si>
  <si>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</si>
  <si>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</si>
  <si>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</si>
  <si>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</si>
  <si>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</si>
  <si>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</si>
  <si>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</si>
  <si>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</si>
  <si>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</si>
  <si>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</si>
  <si>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</si>
  <si>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</si>
  <si>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</si>
  <si>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</si>
  <si>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</si>
  <si>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</si>
  <si>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</si>
  <si>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</si>
  <si>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</si>
  <si>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</si>
  <si>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</si>
  <si>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</si>
  <si>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</si>
  <si>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</si>
  <si>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</si>
  <si>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</si>
  <si>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</si>
  <si>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</si>
  <si>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</si>
  <si>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</si>
  <si>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</si>
  <si>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</si>
  <si>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</si>
  <si>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</si>
  <si>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</si>
  <si>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</si>
  <si>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</si>
  <si>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</si>
  <si>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</si>
  <si>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</si>
  <si>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</si>
  <si>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</si>
  <si>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</si>
  <si>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</si>
  <si>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</si>
  <si>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</si>
  <si>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</si>
  <si>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</si>
  <si>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</si>
  <si>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</si>
  <si>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</si>
  <si>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</si>
  <si>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</si>
  <si>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</si>
  <si>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</si>
  <si>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</si>
  <si>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</si>
  <si>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</si>
  <si>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</si>
  <si>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</si>
  <si>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</si>
  <si>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</si>
  <si>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</si>
  <si>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</si>
  <si>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</si>
  <si>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</si>
  <si>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</si>
  <si>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</si>
  <si>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</si>
  <si>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</si>
  <si>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</si>
  <si>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</si>
  <si>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</si>
  <si>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</si>
  <si>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</si>
  <si>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</si>
  <si>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</si>
  <si>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</si>
  <si>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</si>
  <si>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</si>
  <si>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</si>
  <si>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</si>
  <si>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</si>
  <si>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</si>
  <si>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</si>
  <si>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</si>
  <si>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</si>
  <si>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</si>
  <si>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</si>
  <si>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</si>
  <si>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</si>
  <si>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</si>
  <si>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</si>
  <si>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</si>
  <si>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</si>
  <si>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</si>
  <si>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</si>
  <si>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</si>
  <si>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</si>
  <si>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</si>
  <si>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</si>
  <si>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</si>
  <si>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</si>
  <si>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</si>
  <si>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</si>
  <si>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</si>
  <si>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</si>
  <si>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</si>
  <si>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</si>
  <si>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</si>
  <si>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</si>
  <si>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</si>
  <si>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</si>
  <si>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</si>
  <si>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</si>
  <si>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</si>
  <si>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</si>
  <si>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</si>
  <si>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</si>
  <si>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</si>
  <si>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</si>
  <si>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</si>
  <si>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</si>
  <si>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</si>
  <si>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</si>
  <si>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</si>
  <si>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</si>
  <si>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</si>
  <si>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</si>
  <si>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</si>
  <si>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</si>
  <si>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</si>
  <si>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</si>
  <si>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</si>
  <si>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</si>
  <si>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</si>
  <si>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</si>
  <si>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</si>
  <si>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</si>
  <si>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</si>
  <si>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</si>
  <si>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</si>
  <si>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</si>
  <si>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</si>
  <si>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</si>
  <si>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</si>
  <si>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</si>
  <si>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</si>
  <si>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</si>
  <si>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</si>
  <si>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</si>
  <si>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</si>
  <si>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</si>
  <si>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</si>
  <si>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</si>
  <si>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</si>
  <si>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</si>
  <si>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</si>
  <si>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</si>
  <si>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</si>
  <si>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</si>
  <si>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</si>
  <si>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</si>
  <si>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</si>
  <si>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</si>
  <si>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</si>
  <si>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</si>
  <si>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</si>
  <si>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</si>
  <si>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</si>
  <si>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</si>
  <si>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</si>
  <si>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</si>
  <si>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</si>
  <si>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</si>
  <si>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</si>
  <si>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</si>
  <si>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</si>
  <si>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</si>
  <si>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</si>
  <si>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</si>
  <si>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</si>
  <si>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</si>
  <si>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</si>
  <si>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</si>
  <si>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</si>
  <si>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</si>
  <si>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</si>
  <si>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</si>
  <si>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</si>
  <si>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</si>
  <si>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</si>
  <si>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</si>
  <si>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</si>
  <si>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</si>
  <si>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</si>
  <si>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</si>
  <si>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</si>
  <si>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</si>
  <si>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</si>
  <si>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</si>
  <si>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</si>
  <si>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</si>
  <si>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</si>
  <si>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</si>
  <si>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</si>
  <si>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</si>
  <si>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</si>
  <si>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</si>
  <si>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</si>
  <si>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</si>
  <si>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</si>
  <si>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</si>
  <si>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</si>
  <si>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</si>
  <si>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</si>
  <si>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</si>
  <si>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</si>
  <si>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</si>
  <si>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</si>
  <si>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</si>
  <si>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</si>
  <si>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</si>
  <si>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</si>
  <si>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</si>
  <si>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</si>
  <si>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</si>
  <si>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</si>
  <si>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</si>
  <si>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</si>
  <si>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</si>
  <si>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</si>
  <si>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</si>
  <si>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</si>
  <si>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</si>
  <si>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</si>
  <si>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</si>
  <si>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</si>
  <si>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</si>
  <si>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</si>
  <si>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</si>
  <si>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</si>
  <si>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</si>
  <si>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</si>
  <si>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</si>
  <si>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</si>
  <si>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</si>
  <si>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</si>
  <si>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</si>
  <si>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</si>
  <si>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</si>
  <si>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</si>
  <si>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</si>
  <si>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</si>
  <si>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</si>
  <si>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</si>
  <si>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</si>
  <si>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</si>
  <si>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</si>
  <si>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</si>
  <si>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</si>
  <si>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</si>
  <si>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</si>
  <si>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</si>
  <si>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</si>
  <si>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</si>
  <si>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</si>
  <si>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</si>
  <si>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</si>
  <si>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</si>
  <si>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</si>
  <si>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</si>
  <si>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</si>
  <si>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</si>
  <si>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</si>
  <si>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</si>
  <si>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</si>
  <si>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</si>
  <si>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</si>
  <si>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</si>
  <si>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</si>
  <si>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</si>
  <si>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</si>
  <si>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</si>
  <si>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</si>
  <si>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</si>
  <si>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</si>
  <si>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</si>
  <si>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</si>
  <si>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</si>
  <si>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</si>
  <si>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</si>
  <si>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</si>
  <si>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</si>
  <si>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</si>
  <si>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</si>
  <si>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</si>
  <si>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</si>
  <si>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</si>
  <si>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</si>
  <si>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</si>
  <si>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</si>
  <si>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</si>
  <si>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</si>
  <si>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</si>
  <si>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</si>
  <si>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</si>
  <si>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</si>
  <si>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</si>
  <si>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</si>
  <si>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</si>
  <si>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</si>
  <si>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</si>
  <si>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</si>
  <si>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</si>
  <si>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</si>
  <si>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</si>
  <si>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</si>
  <si>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</si>
  <si>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</si>
  <si>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</si>
  <si>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</si>
  <si>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</si>
  <si>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</si>
  <si>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</si>
  <si>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</si>
  <si>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</si>
  <si>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</si>
  <si>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</si>
  <si>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</si>
  <si>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</si>
  <si>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</si>
  <si>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</si>
  <si>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</si>
  <si>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</si>
  <si>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</si>
  <si>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</si>
  <si>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</si>
  <si>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</si>
  <si>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</si>
  <si>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</si>
  <si>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</si>
  <si>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</si>
  <si>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</si>
  <si>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</si>
  <si>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</si>
  <si>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</si>
  <si>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</si>
  <si>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</si>
  <si>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</si>
  <si>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</si>
  <si>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</si>
  <si>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</si>
  <si>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</si>
  <si>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</si>
  <si>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</si>
  <si>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</si>
  <si>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</si>
  <si>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</si>
  <si>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</si>
  <si>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</si>
  <si>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</si>
  <si>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</si>
  <si>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</si>
  <si>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</si>
  <si>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</si>
  <si>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</si>
  <si>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</si>
  <si>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</si>
  <si>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</si>
  <si>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</si>
  <si>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</si>
  <si>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</si>
  <si>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</si>
  <si>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</si>
  <si>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</si>
  <si>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</si>
  <si>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</si>
  <si>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</si>
  <si>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</si>
  <si>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</si>
  <si>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</si>
  <si>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</si>
  <si>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</si>
  <si>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</si>
  <si>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</si>
  <si>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</si>
  <si>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</si>
  <si>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</si>
  <si>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</si>
  <si>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</si>
  <si>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</si>
  <si>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</si>
  <si>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</si>
  <si>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</si>
  <si>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</si>
  <si>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</si>
  <si>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</si>
  <si>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</si>
  <si>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</si>
  <si>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</si>
  <si>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</si>
  <si>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</si>
  <si>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</si>
  <si>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</si>
  <si>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</si>
  <si>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</si>
  <si>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</si>
  <si>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</si>
  <si>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</si>
  <si>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</si>
  <si>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</si>
  <si>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</si>
  <si>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</si>
  <si>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</si>
  <si>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</si>
  <si>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</si>
  <si>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</si>
  <si>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</si>
  <si>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</si>
  <si>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</si>
  <si>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</si>
  <si>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</si>
  <si>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</si>
  <si>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</si>
  <si>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</si>
  <si>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</si>
  <si>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</si>
  <si>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</si>
  <si>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</si>
  <si>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</si>
  <si>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</si>
  <si>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</si>
  <si>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</si>
  <si>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</si>
  <si>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</si>
  <si>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</si>
  <si>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</si>
  <si>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</si>
  <si>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</si>
  <si>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</si>
  <si>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</si>
  <si>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</si>
  <si>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</si>
  <si>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</si>
  <si>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</si>
  <si>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</si>
  <si>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</si>
  <si>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</si>
  <si>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</si>
  <si>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</si>
  <si>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</si>
  <si>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</si>
  <si>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</si>
  <si>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</si>
  <si>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</si>
  <si>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</si>
  <si>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</si>
  <si>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</si>
  <si>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</si>
  <si>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</si>
  <si>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</si>
  <si>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</si>
  <si>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</si>
  <si>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</si>
  <si>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</si>
  <si>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</si>
  <si>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</si>
  <si>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</si>
  <si>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</si>
  <si>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</si>
  <si>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</si>
  <si>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</si>
  <si>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</si>
  <si>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</si>
  <si>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</si>
  <si>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</si>
  <si>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</si>
  <si>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</si>
  <si>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</si>
  <si>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</si>
  <si>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</si>
  <si>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</si>
  <si>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</si>
  <si>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</si>
  <si>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</si>
  <si>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</si>
  <si>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</si>
  <si>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</si>
  <si>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</si>
  <si>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</si>
  <si>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</si>
  <si>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</si>
  <si>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</si>
  <si>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</si>
  <si>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</si>
  <si>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</si>
  <si>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</si>
  <si>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</si>
  <si>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</si>
  <si>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</si>
  <si>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</si>
  <si>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</si>
  <si>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</si>
  <si>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</si>
  <si>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</si>
  <si>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</si>
  <si>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</si>
  <si>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</si>
  <si>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</si>
  <si>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</si>
  <si>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</si>
  <si>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</si>
  <si>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</si>
  <si>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</si>
  <si>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</si>
  <si>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</si>
  <si>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</si>
  <si>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</si>
  <si>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</si>
  <si>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</si>
  <si>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</si>
  <si>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</si>
  <si>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</si>
  <si>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</si>
  <si>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</si>
  <si>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</si>
  <si>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</si>
  <si>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</si>
  <si>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</si>
  <si>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</si>
  <si>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</si>
  <si>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</si>
  <si>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</si>
  <si>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</si>
  <si>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</si>
  <si>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</si>
  <si>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</si>
  <si>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</si>
  <si>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</si>
  <si>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</si>
  <si>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</si>
  <si>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</si>
  <si>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</si>
  <si>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</si>
  <si>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</si>
  <si>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</si>
  <si>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</si>
  <si>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</si>
  <si>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</si>
  <si>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</si>
  <si>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</si>
  <si>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</si>
  <si>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</si>
  <si>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</si>
  <si>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</si>
  <si>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</si>
  <si>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</si>
  <si>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</si>
  <si>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</si>
  <si>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</si>
  <si>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</si>
  <si>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</si>
  <si>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</si>
  <si>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</si>
  <si>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</si>
  <si>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</si>
  <si>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</si>
  <si>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</si>
  <si>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</si>
  <si>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</si>
  <si>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</si>
  <si>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</si>
  <si>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</si>
  <si>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</si>
  <si>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</si>
  <si>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</si>
  <si>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</si>
  <si>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</si>
  <si>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</si>
  <si>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</si>
  <si>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</si>
  <si>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</si>
  <si>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</si>
  <si>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</si>
  <si>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</si>
  <si>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</si>
  <si>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</si>
  <si>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</si>
  <si>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</si>
  <si>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</si>
  <si>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</si>
  <si>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</si>
  <si>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</si>
  <si>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</si>
  <si>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</si>
  <si>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</si>
  <si>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</si>
  <si>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</si>
  <si>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</si>
  <si>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</si>
  <si>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</si>
  <si>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</si>
  <si>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</si>
  <si>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</si>
  <si>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</si>
  <si>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</si>
  <si>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</si>
  <si>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</si>
  <si>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</si>
  <si>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</si>
  <si>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</si>
  <si>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</si>
  <si>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</si>
  <si>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</si>
  <si>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</si>
  <si>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</si>
  <si>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</si>
  <si>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</si>
  <si>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</si>
  <si>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</si>
  <si>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</si>
  <si>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</si>
  <si>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</si>
  <si>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</si>
  <si>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</si>
  <si>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</si>
  <si>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</si>
  <si>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</si>
  <si>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</si>
  <si>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</si>
  <si>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</si>
  <si>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</si>
  <si>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</si>
  <si>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</si>
  <si>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</si>
  <si>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</si>
  <si>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</si>
  <si>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</si>
  <si>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</si>
  <si>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</si>
  <si>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</si>
  <si>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</si>
  <si>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</si>
  <si>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</si>
  <si>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</si>
  <si>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</si>
  <si>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</si>
  <si>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</si>
  <si>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</si>
  <si>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</si>
  <si>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</si>
  <si>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</si>
  <si>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</si>
  <si>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</si>
  <si>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</si>
  <si>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</si>
  <si>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</si>
  <si>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</si>
  <si>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</si>
  <si>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</si>
  <si>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</si>
  <si>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</si>
  <si>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</si>
  <si>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</si>
  <si>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</si>
  <si>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</si>
  <si>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</si>
  <si>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</si>
  <si>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</si>
  <si>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</si>
  <si>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</si>
  <si>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</si>
  <si>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</si>
  <si>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</si>
  <si>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</si>
  <si>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</si>
  <si>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</si>
  <si>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</si>
  <si>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</si>
  <si>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</si>
  <si>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</si>
  <si>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</si>
  <si>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</si>
  <si>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</si>
  <si>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</si>
  <si>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</si>
  <si>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</si>
  <si>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</si>
  <si>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</si>
  <si>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</si>
  <si>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</si>
  <si>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</si>
  <si>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</si>
  <si>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</si>
  <si>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</si>
  <si>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</si>
  <si>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</si>
  <si>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</si>
  <si>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</si>
  <si>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</si>
  <si>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</si>
  <si>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</si>
  <si>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</si>
  <si>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</si>
  <si>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</si>
  <si>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</si>
  <si>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</si>
  <si>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</si>
  <si>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</si>
  <si>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</si>
  <si>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</si>
  <si>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</si>
  <si>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</si>
  <si>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</si>
  <si>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</si>
  <si>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</si>
  <si>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</si>
  <si>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</si>
  <si>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</si>
  <si>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</si>
  <si>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</si>
  <si>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</si>
  <si>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</si>
  <si>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</si>
  <si>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</si>
  <si>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</si>
  <si>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</si>
  <si>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</si>
  <si>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</si>
  <si>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</si>
  <si>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</si>
  <si>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</si>
  <si>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</si>
  <si>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</si>
  <si>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</si>
  <si>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</si>
  <si>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</si>
  <si>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</si>
  <si>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</si>
  <si>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</si>
  <si>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</si>
  <si>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</si>
  <si>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</si>
  <si>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</si>
  <si>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</si>
  <si>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</si>
  <si>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</si>
  <si>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</si>
  <si>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</si>
  <si>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</si>
  <si>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</si>
  <si>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</si>
  <si>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</si>
  <si>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</si>
  <si>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</si>
  <si>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</si>
  <si>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</si>
  <si>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</si>
  <si>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</si>
  <si>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</si>
  <si>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</si>
  <si>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</si>
  <si>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</si>
  <si>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</si>
  <si>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</si>
  <si>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</si>
  <si>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</si>
  <si>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</si>
  <si>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</si>
  <si>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</si>
  <si>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</si>
  <si>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</si>
  <si>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</si>
  <si>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</si>
  <si>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</si>
  <si>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</si>
  <si>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</si>
  <si>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</si>
  <si>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</si>
  <si>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</si>
  <si>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</si>
  <si>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</si>
  <si>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</si>
  <si>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</si>
  <si>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</si>
  <si>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</si>
  <si>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</si>
  <si>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</si>
  <si>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</si>
  <si>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</si>
  <si>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</si>
  <si>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</si>
  <si>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</si>
  <si>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</si>
  <si>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</si>
  <si>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</si>
  <si>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</si>
  <si>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</si>
  <si>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</si>
  <si>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</si>
  <si>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</si>
  <si>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</si>
  <si>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</si>
  <si>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</si>
  <si>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</si>
  <si>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</si>
  <si>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</si>
  <si>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</si>
  <si>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</si>
  <si>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</si>
  <si>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</si>
  <si>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</si>
  <si>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</si>
  <si>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</si>
  <si>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</si>
  <si>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</si>
  <si>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</si>
  <si>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</si>
  <si>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</si>
  <si>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</si>
  <si>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</si>
  <si>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</si>
  <si>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</si>
  <si>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</si>
  <si>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</si>
  <si>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</si>
  <si>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</si>
  <si>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</si>
  <si>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</si>
  <si>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</si>
  <si>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</si>
  <si>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</si>
  <si>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</si>
  <si>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</si>
  <si>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</si>
  <si>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</si>
  <si>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</si>
  <si>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</si>
  <si>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</si>
  <si>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</si>
  <si>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</si>
  <si>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</si>
  <si>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</si>
  <si>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</si>
  <si>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</si>
  <si>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</si>
  <si>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</si>
  <si>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</si>
  <si>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</si>
  <si>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</si>
  <si>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</si>
  <si>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</si>
  <si>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</si>
  <si>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</si>
  <si>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</si>
  <si>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</si>
  <si>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</si>
  <si>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</si>
  <si>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</si>
  <si>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</si>
  <si>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</si>
  <si>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</si>
  <si>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</si>
  <si>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</si>
  <si>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</si>
  <si>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</si>
  <si>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</si>
  <si>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</si>
  <si>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</si>
  <si>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</si>
  <si>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</si>
  <si>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</si>
  <si>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</si>
  <si>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</si>
  <si>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</si>
  <si>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</si>
  <si>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</si>
  <si>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</si>
  <si>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</si>
  <si>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</si>
  <si>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</si>
  <si>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</si>
  <si>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</si>
  <si>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</si>
  <si>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</si>
  <si>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</si>
  <si>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</si>
  <si>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</si>
  <si>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</si>
  <si>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</si>
  <si>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</si>
  <si>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</si>
  <si>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</si>
  <si>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</si>
  <si>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</si>
  <si>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</si>
  <si>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</si>
  <si>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</si>
  <si>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</si>
  <si>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</si>
  <si>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</si>
  <si>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</si>
  <si>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</si>
  <si>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</si>
  <si>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</si>
  <si>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</si>
  <si>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</si>
  <si>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</si>
  <si>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</si>
  <si>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</si>
  <si>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</si>
  <si>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</si>
  <si>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</si>
  <si>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</si>
  <si>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</si>
  <si>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</si>
  <si>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</si>
  <si>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</si>
  <si>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</si>
  <si>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</si>
  <si>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</si>
  <si>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</si>
  <si>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</si>
  <si>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</si>
  <si>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</si>
  <si>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</si>
  <si>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</si>
  <si>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</si>
  <si>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</si>
  <si>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</si>
  <si>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</si>
  <si>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</si>
  <si>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</si>
  <si>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</si>
  <si>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</si>
  <si>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</si>
  <si>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</si>
  <si>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</si>
  <si>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</si>
  <si>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</si>
  <si>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</si>
  <si>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</si>
  <si>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</si>
  <si>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</si>
  <si>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</si>
  <si>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</si>
  <si>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</si>
  <si>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</si>
  <si>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</si>
  <si>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</si>
  <si>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</si>
  <si>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</si>
  <si>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</si>
  <si>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</si>
  <si>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</si>
  <si>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</si>
  <si>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</si>
  <si>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</si>
  <si>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</si>
  <si>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</si>
  <si>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</si>
  <si>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</si>
  <si>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</si>
  <si>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</si>
  <si>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</si>
  <si>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</si>
  <si>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</si>
  <si>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</si>
  <si>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</si>
  <si>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</si>
  <si>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</si>
  <si>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</si>
  <si>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</si>
  <si>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</si>
  <si>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</si>
  <si>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</si>
  <si>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</si>
  <si>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</si>
  <si>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</si>
  <si>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</si>
  <si>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</si>
  <si>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</si>
  <si>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</si>
  <si>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</si>
  <si>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</si>
  <si>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</si>
  <si>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</si>
  <si>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</si>
  <si>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</si>
  <si>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</si>
  <si>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</si>
  <si>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</si>
  <si>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</si>
  <si>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</si>
  <si>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</si>
  <si>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</si>
  <si>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</si>
  <si>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</si>
  <si>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</si>
  <si>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</si>
  <si>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</si>
  <si>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</si>
  <si>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</si>
  <si>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</si>
  <si>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</si>
  <si>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</si>
  <si>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</si>
  <si>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</si>
  <si>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</si>
  <si>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</si>
  <si>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</si>
  <si>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</si>
  <si>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</si>
  <si>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</si>
  <si>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</si>
  <si>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</si>
  <si>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</si>
  <si>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</si>
  <si>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</si>
  <si>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</si>
  <si>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</si>
  <si>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</si>
  <si>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</si>
  <si>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</si>
  <si>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</si>
  <si>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</si>
  <si>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</si>
  <si>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</si>
  <si>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</si>
  <si>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</si>
  <si>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</si>
  <si>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</si>
  <si>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</si>
  <si>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</si>
  <si>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</si>
  <si>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</si>
  <si>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</si>
  <si>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</si>
  <si>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</si>
  <si>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</si>
  <si>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</si>
  <si>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</si>
  <si>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</si>
  <si>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</si>
  <si>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</si>
  <si>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</si>
  <si>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</si>
  <si>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</si>
  <si>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</si>
  <si>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</si>
  <si>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</si>
  <si>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</si>
  <si>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</si>
  <si>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</si>
  <si>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</si>
  <si>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</si>
  <si>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</si>
  <si>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</si>
  <si>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</si>
  <si>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</si>
  <si>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</si>
  <si>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</si>
  <si>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</si>
  <si>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</si>
  <si>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</si>
  <si>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</si>
  <si>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</si>
  <si>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</si>
  <si>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</si>
  <si>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</si>
  <si>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</si>
  <si>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</si>
  <si>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</si>
  <si>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</si>
  <si>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</si>
  <si>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</si>
  <si>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</si>
  <si>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</si>
  <si>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</si>
  <si>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</si>
  <si>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</si>
  <si>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</si>
  <si>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</si>
  <si>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</si>
  <si>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</si>
  <si>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</si>
  <si>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</si>
  <si>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</si>
  <si>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</si>
  <si>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</si>
  <si>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</si>
  <si>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</si>
  <si>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</si>
  <si>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</si>
  <si>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</si>
  <si>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</si>
  <si>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</si>
  <si>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</si>
  <si>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</si>
  <si>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</si>
  <si>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</si>
  <si>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</si>
  <si>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</si>
  <si>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</si>
  <si>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</si>
  <si>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</si>
  <si>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</si>
  <si>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</si>
  <si>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</si>
  <si>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</si>
  <si>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</si>
  <si>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</si>
  <si>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</si>
  <si>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</si>
  <si>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</si>
  <si>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</si>
  <si>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</si>
  <si>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</si>
  <si>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</si>
  <si>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</si>
  <si>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</si>
  <si>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</si>
  <si>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</si>
  <si>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</si>
  <si>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</si>
  <si>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</si>
  <si>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</si>
  <si>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</si>
  <si>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</si>
  <si>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</si>
  <si>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</si>
  <si>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</si>
  <si>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</si>
  <si>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</si>
  <si>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</si>
  <si>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</si>
  <si>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</si>
  <si>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</si>
  <si>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</si>
  <si>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</si>
  <si>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</si>
  <si>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</si>
  <si>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</si>
  <si>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</si>
  <si>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</si>
  <si>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</si>
  <si>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</si>
  <si>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</si>
  <si>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</si>
  <si>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</si>
  <si>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</si>
  <si>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</si>
  <si>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</si>
  <si>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</si>
  <si>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</si>
  <si>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</si>
  <si>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</si>
  <si>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</si>
  <si>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</si>
  <si>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</si>
  <si>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</si>
  <si>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</si>
  <si>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</si>
  <si>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</si>
  <si>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</si>
  <si>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</si>
  <si>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</si>
  <si>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</si>
  <si>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</si>
  <si>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</si>
  <si>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</si>
  <si>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</si>
  <si>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</si>
  <si>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</si>
  <si>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</si>
  <si>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</si>
  <si>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</si>
  <si>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</si>
  <si>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</si>
  <si>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</si>
  <si>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</si>
  <si>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</si>
  <si>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</si>
  <si>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</si>
  <si>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</si>
  <si>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</si>
  <si>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</si>
  <si>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</si>
  <si>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</si>
  <si>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</si>
  <si>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</si>
  <si>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</si>
  <si>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</si>
  <si>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</si>
  <si>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</si>
  <si>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</si>
  <si>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</si>
  <si>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</si>
  <si>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</si>
  <si>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</si>
  <si>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</si>
  <si>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</si>
  <si>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</si>
  <si>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</si>
  <si>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</si>
  <si>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</si>
  <si>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</si>
  <si>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</si>
  <si>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</si>
  <si>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</si>
  <si>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</si>
  <si>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</si>
  <si>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</si>
  <si>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</si>
  <si>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</si>
  <si>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</si>
  <si>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</si>
  <si>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</si>
  <si>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</si>
  <si>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</si>
  <si>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</si>
  <si>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</si>
  <si>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</si>
  <si>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</si>
  <si>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</si>
  <si>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</si>
  <si>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</si>
  <si>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</si>
  <si>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</si>
  <si>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</si>
  <si>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</si>
  <si>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</si>
  <si>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</si>
  <si>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</si>
  <si>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</si>
  <si>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</si>
  <si>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</si>
  <si>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</si>
  <si>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</si>
  <si>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</si>
  <si>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</si>
  <si>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</si>
  <si>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</si>
  <si>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</si>
  <si>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</si>
  <si>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</si>
  <si>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</si>
  <si>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</si>
  <si>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</si>
  <si>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</si>
  <si>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</si>
  <si>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</si>
  <si>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</si>
  <si>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</si>
  <si>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</si>
  <si>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</si>
  <si>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</si>
  <si>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</si>
  <si>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</si>
  <si>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</si>
  <si>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</si>
  <si>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</si>
  <si>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</si>
  <si>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</si>
  <si>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</si>
  <si>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</si>
  <si>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</si>
  <si>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</si>
  <si>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</si>
  <si>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</si>
  <si>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</si>
  <si>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</si>
  <si>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</si>
  <si>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</si>
  <si>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</si>
  <si>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</si>
  <si>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</si>
  <si>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</si>
  <si>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</si>
  <si>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</si>
  <si>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</si>
  <si>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</si>
  <si>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</si>
  <si>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</si>
  <si>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</si>
  <si>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</si>
  <si>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</si>
  <si>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</si>
  <si>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</si>
  <si>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</si>
  <si>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</si>
  <si>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</si>
  <si>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</si>
  <si>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</si>
  <si>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</si>
  <si>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</si>
  <si>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</si>
  <si>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</si>
  <si>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</si>
  <si>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</si>
  <si>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</si>
  <si>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</si>
  <si>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</si>
  <si>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</si>
  <si>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</si>
  <si>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</si>
  <si>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</si>
  <si>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</si>
  <si>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</si>
  <si>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</si>
  <si>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</si>
  <si>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</si>
  <si>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</si>
  <si>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</si>
  <si>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</si>
  <si>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</si>
  <si>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</si>
  <si>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</si>
  <si>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</si>
  <si>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</si>
  <si>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</si>
  <si>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</si>
  <si>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</si>
  <si>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</si>
  <si>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</si>
  <si>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</si>
  <si>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</si>
  <si>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</si>
  <si>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</si>
  <si>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</si>
  <si>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</si>
  <si>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</si>
  <si>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</si>
  <si>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</si>
  <si>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</si>
  <si>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</si>
  <si>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</si>
  <si>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</si>
  <si>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</si>
  <si>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</si>
  <si>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</si>
  <si>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</si>
  <si>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</si>
  <si>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</si>
  <si>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</si>
  <si>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</si>
  <si>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</si>
  <si>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</si>
  <si>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</si>
  <si>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</si>
  <si>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</si>
  <si>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</si>
  <si>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</si>
  <si>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</si>
  <si>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</si>
  <si>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</si>
  <si>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</si>
  <si>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</si>
  <si>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</si>
  <si>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</si>
  <si>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</si>
  <si>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</si>
  <si>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</si>
  <si>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</si>
  <si>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</si>
  <si>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</si>
  <si>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</si>
  <si>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</si>
  <si>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</si>
  <si>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</si>
  <si>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</si>
  <si>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</si>
  <si>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</si>
  <si>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</si>
  <si>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</si>
  <si>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</si>
  <si>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</si>
  <si>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</si>
  <si>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</si>
  <si>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</si>
  <si>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</si>
  <si>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</si>
  <si>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</si>
  <si>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</si>
  <si>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</si>
  <si>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</si>
  <si>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</si>
  <si>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</si>
  <si>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</si>
  <si>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</si>
  <si>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</si>
  <si>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</si>
  <si>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</si>
  <si>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</si>
  <si>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</si>
  <si>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</si>
  <si>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</si>
  <si>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</si>
  <si>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</si>
  <si>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</si>
  <si>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</si>
  <si>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</si>
  <si>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</si>
  <si>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</si>
  <si>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</si>
  <si>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</si>
  <si>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</si>
  <si>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</si>
  <si>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</si>
  <si>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</si>
  <si>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</si>
  <si>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</si>
  <si>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</si>
  <si>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</si>
  <si>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</si>
  <si>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</si>
  <si>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</si>
  <si>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</si>
  <si>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</si>
  <si>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</si>
  <si>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</si>
  <si>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</si>
  <si>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</si>
  <si>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</si>
  <si>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</si>
  <si>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</si>
  <si>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</si>
  <si>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</si>
  <si>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</si>
  <si>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</si>
  <si>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</si>
  <si>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</si>
  <si>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</si>
  <si>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</si>
  <si>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</si>
  <si>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</si>
  <si>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</si>
  <si>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</si>
  <si>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</si>
  <si>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</si>
  <si>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</si>
  <si>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</si>
  <si>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</si>
  <si>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</si>
  <si>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</si>
  <si>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</si>
  <si>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</si>
  <si>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</si>
  <si>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</si>
  <si>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</si>
  <si>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</si>
  <si>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</si>
  <si>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</si>
  <si>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</si>
  <si>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</si>
  <si>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</si>
  <si>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</si>
  <si>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</si>
  <si>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</si>
  <si>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</si>
  <si>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</si>
  <si>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</si>
  <si>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</si>
  <si>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</si>
  <si>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</si>
  <si>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</si>
  <si>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</si>
  <si>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</si>
  <si>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</si>
  <si>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</si>
  <si>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</si>
  <si>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</si>
  <si>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</si>
  <si>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</si>
  <si>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</si>
  <si>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</si>
  <si>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</si>
  <si>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</si>
  <si>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</si>
  <si>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</si>
  <si>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</si>
  <si>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</si>
  <si>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</si>
  <si>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</si>
  <si>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</si>
  <si>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</si>
  <si>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</si>
  <si>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</si>
  <si>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</si>
  <si>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</si>
  <si>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</si>
  <si>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</si>
  <si>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</si>
  <si>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</si>
  <si>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</si>
  <si>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</si>
  <si>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</si>
  <si>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</si>
  <si>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</si>
  <si>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</si>
  <si>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</si>
  <si>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</si>
  <si>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</si>
  <si>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</si>
  <si>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</si>
  <si>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</si>
  <si>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</si>
  <si>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</si>
  <si>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</si>
  <si>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</si>
  <si>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</si>
  <si>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</si>
  <si>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</si>
  <si>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</si>
  <si>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</si>
  <si>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</si>
  <si>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</si>
  <si>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</si>
  <si>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</si>
  <si>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</si>
  <si>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</si>
  <si>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</si>
  <si>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</si>
  <si>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</si>
  <si>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</si>
  <si>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</si>
  <si>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</si>
  <si>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</si>
  <si>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</si>
  <si>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</si>
  <si>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</si>
  <si>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</si>
  <si>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</si>
  <si>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</si>
  <si>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</si>
  <si>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</si>
  <si>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</si>
  <si>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</si>
  <si>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</si>
  <si>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</si>
  <si>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</si>
  <si>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</si>
  <si>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</si>
  <si>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</si>
  <si>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</si>
  <si>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</si>
  <si>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</si>
  <si>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</si>
  <si>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</si>
  <si>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</si>
  <si>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</si>
  <si>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</si>
  <si>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</si>
  <si>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</si>
  <si>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</si>
  <si>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</si>
  <si>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</si>
  <si>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</si>
  <si>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</si>
  <si>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</si>
  <si>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</si>
  <si>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</si>
  <si>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</si>
  <si>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</si>
  <si>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</si>
  <si>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</si>
  <si>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</si>
  <si>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</si>
  <si>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</si>
  <si>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</si>
  <si>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</si>
  <si>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</si>
  <si>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</si>
  <si>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</si>
  <si>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</si>
  <si>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</si>
  <si>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</si>
  <si>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</si>
  <si>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</si>
  <si>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</si>
  <si>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</si>
  <si>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</si>
  <si>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</si>
  <si>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</si>
  <si>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</si>
  <si>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</si>
  <si>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</si>
  <si>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</si>
  <si>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</si>
  <si>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</si>
  <si>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</si>
  <si>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</si>
  <si>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</si>
  <si>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</si>
  <si>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</si>
  <si>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</si>
  <si>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</si>
  <si>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</si>
  <si>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</si>
  <si>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</si>
  <si>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</si>
  <si>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</si>
  <si>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</si>
  <si>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</si>
  <si>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</si>
  <si>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</si>
  <si>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</si>
  <si>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</si>
  <si>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</si>
  <si>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</si>
  <si>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</si>
  <si>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</si>
  <si>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</si>
  <si>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</si>
  <si>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</si>
  <si>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</si>
  <si>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</si>
  <si>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</si>
  <si>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</si>
  <si>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</si>
  <si>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</si>
  <si>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</si>
  <si>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</si>
  <si>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</si>
  <si>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</si>
  <si>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</si>
  <si>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</si>
  <si>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</si>
  <si>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</si>
  <si>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</si>
  <si>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</si>
  <si>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</si>
  <si>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</si>
  <si>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</si>
  <si>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</si>
  <si>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</si>
  <si>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</si>
  <si>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</si>
  <si>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</si>
  <si>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</si>
  <si>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</si>
  <si>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</si>
  <si>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</si>
  <si>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</si>
  <si>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</si>
  <si>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</si>
  <si>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</si>
  <si>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</si>
  <si>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</si>
  <si>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</si>
  <si>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</si>
  <si>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</si>
  <si>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</si>
  <si>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</si>
  <si>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</si>
  <si>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</si>
  <si>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</si>
  <si>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</si>
  <si>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</si>
  <si>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</si>
  <si>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</si>
  <si>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</si>
  <si>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</si>
  <si>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</si>
  <si>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</si>
  <si>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</si>
  <si>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</si>
  <si>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</si>
  <si>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</si>
  <si>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</si>
  <si>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</si>
  <si>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</si>
  <si>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</si>
  <si>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</si>
  <si>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</si>
  <si>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</si>
  <si>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</si>
  <si>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</si>
  <si>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</si>
  <si>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</si>
  <si>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</si>
  <si>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</si>
  <si>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</si>
  <si>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</si>
  <si>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</si>
  <si>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</si>
  <si>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</si>
  <si>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</si>
  <si>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</si>
  <si>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</si>
  <si>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</si>
  <si>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</si>
  <si>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</si>
  <si>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</si>
  <si>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</si>
  <si>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</si>
  <si>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</si>
  <si>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</si>
  <si>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</si>
  <si>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</si>
  <si>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</si>
  <si>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</si>
  <si>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</si>
  <si>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</si>
  <si>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</si>
  <si>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</si>
  <si>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</si>
  <si>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</si>
  <si>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</si>
  <si>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</si>
  <si>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</si>
  <si>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</si>
  <si>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</si>
  <si>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</si>
  <si>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</si>
  <si>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</si>
  <si>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</si>
  <si>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</si>
  <si>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</si>
  <si>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</si>
  <si>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</si>
  <si>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</si>
  <si>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</si>
  <si>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</si>
  <si>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</si>
  <si>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</si>
  <si>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</si>
  <si>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</si>
  <si>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</si>
  <si>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</si>
  <si>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</si>
  <si>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</si>
  <si>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</si>
  <si>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</si>
  <si>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</si>
  <si>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</si>
  <si>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</si>
  <si>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</si>
  <si>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</si>
  <si>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</si>
  <si>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</si>
  <si>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</si>
  <si>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</si>
  <si>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</si>
  <si>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</si>
  <si>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</si>
  <si>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</si>
  <si>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</si>
  <si>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</si>
  <si>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</si>
  <si>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</si>
  <si>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</si>
  <si>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</si>
  <si>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</si>
  <si>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</si>
  <si>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</si>
  <si>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</si>
  <si>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</si>
  <si>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</si>
  <si>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</si>
  <si>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</si>
  <si>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</si>
  <si>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</si>
  <si>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</si>
  <si>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</si>
  <si>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</si>
  <si>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</si>
  <si>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</si>
  <si>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</si>
  <si>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</si>
  <si>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</si>
  <si>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</si>
  <si>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</si>
  <si>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</si>
  <si>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</si>
  <si>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</si>
  <si>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</si>
  <si>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</si>
  <si>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</si>
  <si>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</si>
  <si>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</si>
  <si>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</si>
  <si>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</si>
  <si>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</si>
  <si>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</si>
  <si>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</si>
  <si>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</si>
  <si>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</si>
  <si>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</si>
  <si>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</si>
  <si>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</si>
  <si>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</si>
  <si>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</si>
  <si>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</si>
  <si>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</si>
  <si>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</si>
  <si>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</si>
  <si>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</si>
  <si>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</si>
  <si>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</si>
  <si>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</si>
  <si>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</si>
  <si>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</si>
  <si>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</si>
  <si>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</si>
  <si>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</si>
  <si>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</si>
  <si>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</si>
  <si>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</si>
  <si>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</si>
  <si>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</si>
  <si>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</si>
  <si>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</si>
  <si>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</si>
  <si>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</si>
  <si>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</si>
  <si>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</si>
  <si>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</si>
  <si>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</si>
  <si>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</si>
  <si>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</si>
  <si>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</si>
  <si>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</si>
  <si>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</si>
  <si>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</si>
  <si>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</si>
  <si>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</si>
  <si>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</si>
  <si>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</si>
  <si>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</si>
  <si>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</si>
  <si>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</si>
  <si>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</si>
  <si>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</si>
  <si>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</si>
  <si>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</si>
  <si>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</si>
  <si>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</si>
  <si>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</si>
  <si>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</si>
  <si>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</si>
  <si>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</si>
  <si>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</si>
  <si>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</si>
  <si>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</si>
  <si>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</si>
  <si>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</si>
  <si>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</si>
  <si>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</si>
  <si>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</si>
  <si>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</si>
  <si>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</si>
  <si>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</si>
  <si>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</si>
  <si>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</si>
  <si>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</si>
  <si>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</si>
  <si>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</si>
  <si>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</si>
  <si>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</si>
  <si>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</si>
  <si>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</si>
  <si>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</si>
  <si>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</si>
  <si>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</si>
  <si>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</si>
  <si>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</si>
  <si>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</si>
  <si>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</si>
  <si>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</si>
  <si>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</si>
  <si>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</si>
  <si>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</si>
  <si>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</si>
  <si>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</si>
  <si>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</si>
  <si>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</si>
  <si>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</si>
  <si>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</si>
  <si>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</si>
  <si>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</si>
  <si>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</si>
  <si>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</si>
  <si>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</si>
  <si>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</si>
  <si>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</si>
  <si>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</si>
  <si>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</si>
  <si>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</si>
  <si>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</si>
  <si>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</si>
  <si>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</si>
  <si>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</si>
  <si>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</si>
  <si>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</si>
  <si>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</si>
  <si>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</si>
  <si>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</si>
  <si>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</si>
  <si>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</si>
  <si>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</si>
  <si>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</si>
  <si>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</si>
  <si>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</si>
  <si>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</si>
  <si>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</si>
  <si>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</si>
  <si>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</si>
  <si>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</si>
  <si>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</si>
  <si>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</si>
  <si>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</si>
  <si>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</si>
  <si>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</si>
  <si>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</si>
  <si>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</si>
  <si>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</si>
  <si>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</si>
  <si>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</si>
  <si>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</si>
  <si>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</si>
  <si>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</si>
  <si>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</si>
  <si>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</si>
  <si>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</si>
  <si>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</si>
  <si>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</si>
  <si>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</si>
  <si>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</si>
  <si>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</si>
  <si>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</si>
  <si>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</si>
  <si>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</si>
  <si>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</si>
  <si>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</si>
  <si>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</si>
  <si>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</si>
  <si>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</si>
  <si>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</si>
  <si>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</si>
  <si>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</si>
  <si>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</si>
  <si>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</si>
  <si>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</si>
  <si>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</si>
  <si>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</si>
  <si>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</si>
  <si>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</si>
  <si>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</si>
  <si>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</si>
  <si>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</si>
  <si>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</si>
  <si>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</si>
  <si>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</si>
  <si>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</si>
  <si>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</si>
  <si>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</si>
  <si>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</si>
  <si>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</si>
  <si>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</si>
  <si>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</si>
  <si>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</si>
  <si>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</si>
  <si>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</si>
  <si>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</si>
  <si>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</si>
  <si>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</si>
  <si>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</si>
  <si>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</si>
  <si>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</si>
  <si>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</si>
  <si>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</si>
  <si>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</si>
  <si>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</si>
  <si>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</si>
  <si>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</si>
  <si>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</si>
  <si>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</si>
  <si>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</si>
  <si>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</si>
  <si>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</si>
  <si>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</si>
  <si>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</si>
  <si>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</si>
  <si>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</si>
  <si>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</si>
  <si>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</si>
  <si>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</si>
  <si>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</si>
  <si>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</si>
  <si>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</si>
  <si>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</si>
  <si>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</si>
  <si>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</si>
  <si>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</si>
  <si>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</si>
  <si>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</si>
  <si>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</si>
  <si>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</si>
  <si>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</si>
  <si>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</si>
  <si>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</si>
  <si>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</si>
  <si>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</si>
  <si>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</si>
  <si>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</si>
  <si>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</si>
  <si>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</si>
  <si>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</si>
  <si>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</si>
  <si>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</si>
  <si>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</si>
  <si>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</si>
  <si>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</si>
  <si>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</si>
  <si>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</si>
  <si>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</si>
  <si>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</si>
  <si>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</si>
  <si>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</si>
  <si>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</si>
  <si>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</si>
  <si>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</si>
  <si>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</si>
  <si>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</si>
  <si>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</si>
  <si>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</si>
  <si>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</si>
  <si>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</si>
  <si>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</si>
  <si>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</si>
  <si>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</si>
  <si>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</si>
  <si>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</si>
  <si>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</si>
  <si>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</si>
  <si>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</si>
  <si>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</si>
  <si>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</si>
  <si>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</si>
  <si>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</si>
  <si>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</si>
  <si>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</si>
  <si>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</si>
  <si>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</si>
  <si>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</si>
  <si>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</si>
  <si>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</si>
  <si>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</si>
  <si>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</si>
  <si>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</si>
  <si>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</si>
  <si>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</si>
  <si>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</si>
  <si>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</si>
  <si>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</si>
  <si>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</si>
  <si>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</si>
  <si>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</si>
  <si>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</si>
  <si>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</si>
  <si>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</si>
  <si>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</si>
  <si>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</si>
  <si>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</si>
  <si>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</si>
  <si>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</si>
  <si>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</si>
  <si>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</si>
  <si>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</si>
  <si>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</si>
  <si>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</si>
  <si>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</si>
  <si>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</si>
  <si>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</si>
  <si>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</si>
  <si>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</si>
  <si>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</si>
  <si>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</si>
  <si>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</si>
  <si>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</si>
  <si>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</si>
  <si>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</si>
  <si>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</si>
  <si>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</si>
  <si>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</si>
  <si>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</si>
  <si>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</si>
  <si>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</si>
  <si>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</si>
  <si>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</si>
  <si>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</si>
  <si>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</si>
  <si>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</si>
  <si>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</si>
  <si>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</si>
  <si>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</si>
  <si>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</si>
  <si>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</si>
  <si>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</si>
  <si>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</si>
  <si>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</si>
  <si>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</si>
  <si>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</si>
  <si>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</si>
  <si>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</si>
  <si>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</si>
  <si>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</si>
  <si>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</si>
  <si>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</si>
  <si>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</si>
  <si>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</si>
  <si>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</si>
  <si>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</si>
  <si>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</si>
  <si>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</si>
  <si>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</si>
  <si>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</si>
  <si>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</si>
  <si>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</si>
  <si>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</si>
  <si>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</si>
  <si>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</si>
  <si>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</si>
  <si>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</si>
  <si>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</si>
  <si>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</si>
  <si>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</si>
  <si>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</si>
  <si>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</si>
  <si>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</si>
  <si>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</si>
  <si>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</si>
  <si>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</si>
  <si>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</si>
  <si>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</si>
  <si>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</si>
  <si>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</si>
  <si>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</si>
  <si>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</si>
  <si>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</si>
  <si>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</si>
  <si>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</si>
  <si>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</si>
  <si>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</si>
  <si>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</si>
  <si>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</si>
  <si>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</si>
  <si>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</si>
  <si>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</si>
  <si>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</si>
  <si>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</si>
  <si>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</si>
  <si>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</si>
  <si>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</si>
  <si>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</si>
  <si>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</si>
  <si>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</si>
  <si>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</si>
  <si>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</si>
  <si>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</si>
  <si>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</si>
  <si>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</si>
  <si>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</si>
  <si>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</si>
  <si>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</si>
  <si>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</si>
  <si>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</si>
  <si>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</si>
  <si>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</si>
  <si>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</si>
  <si>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</si>
  <si>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</si>
  <si>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</si>
  <si>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</si>
  <si>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</si>
  <si>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</si>
  <si>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</si>
  <si>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</si>
  <si>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</si>
  <si>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</si>
  <si>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</si>
  <si>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</si>
  <si>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</si>
  <si>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</si>
  <si>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</si>
  <si>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</si>
  <si>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</si>
  <si>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</si>
  <si>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</si>
  <si>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</si>
  <si>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</si>
  <si>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</si>
  <si>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</si>
  <si>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</si>
  <si>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</si>
  <si>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</si>
  <si>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</si>
  <si>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</si>
  <si>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</si>
  <si>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</si>
  <si>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</si>
  <si>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</si>
  <si>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</si>
  <si>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</si>
  <si>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</si>
  <si>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</si>
  <si>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</si>
  <si>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</si>
  <si>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</si>
  <si>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</si>
  <si>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</si>
  <si>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</si>
  <si>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</si>
  <si>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</si>
  <si>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</si>
  <si>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</si>
  <si>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</si>
  <si>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</si>
  <si>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</si>
  <si>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</si>
  <si>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</si>
  <si>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</si>
  <si>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</si>
  <si>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</si>
  <si>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</si>
  <si>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</si>
  <si>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</si>
  <si>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</si>
  <si>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</si>
  <si>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</si>
  <si>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</si>
  <si>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</si>
  <si>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</si>
  <si>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</si>
  <si>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</si>
  <si>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</si>
  <si>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</si>
  <si>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</si>
  <si>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</si>
  <si>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</si>
  <si>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</si>
  <si>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</si>
  <si>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</si>
  <si>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</si>
  <si>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</si>
  <si>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</si>
  <si>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</si>
  <si>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</si>
  <si>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</si>
  <si>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</si>
  <si>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</si>
  <si>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</si>
  <si>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</si>
  <si>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</si>
  <si>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</si>
  <si>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</si>
  <si>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</si>
  <si>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</si>
  <si>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</si>
  <si>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</si>
  <si>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</si>
  <si>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</si>
  <si>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</si>
  <si>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</si>
  <si>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</si>
  <si>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</si>
  <si>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</si>
  <si>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</si>
  <si>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</si>
  <si>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</si>
  <si>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</si>
  <si>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</si>
  <si>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</si>
  <si>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</si>
  <si>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</si>
  <si>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</si>
  <si>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</si>
  <si>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</si>
  <si>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</si>
  <si>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</si>
  <si>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</si>
  <si>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</si>
  <si>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</si>
  <si>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</si>
  <si>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</si>
  <si>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</si>
  <si>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</si>
  <si>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</si>
  <si>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</si>
  <si>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</si>
  <si>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</si>
  <si>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</si>
  <si>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</si>
  <si>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</si>
  <si>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</si>
  <si>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</si>
  <si>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</si>
  <si>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</si>
  <si>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</si>
  <si>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</si>
  <si>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</si>
  <si>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</si>
  <si>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</si>
  <si>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</si>
  <si>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</si>
  <si>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</si>
  <si>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</si>
  <si>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</si>
  <si>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</si>
  <si>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</si>
  <si>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</si>
  <si>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</si>
  <si>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</si>
  <si>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</si>
  <si>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</si>
  <si>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</si>
  <si>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</si>
  <si>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</si>
  <si>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</si>
  <si>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</si>
  <si>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</si>
  <si>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</si>
  <si>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</si>
  <si>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</si>
  <si>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</si>
  <si>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</si>
  <si>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</si>
  <si>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</si>
  <si>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</si>
  <si>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</si>
  <si>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</si>
  <si>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</si>
  <si>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</si>
  <si>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</si>
  <si>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</si>
  <si>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</si>
  <si>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</si>
  <si>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</si>
  <si>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</si>
  <si>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</si>
  <si>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</si>
  <si>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</si>
  <si>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</si>
  <si>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</si>
  <si>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</si>
  <si>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</si>
  <si>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</si>
  <si>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</si>
  <si>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</si>
  <si>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</si>
  <si>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</si>
  <si>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</si>
  <si>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</si>
  <si>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</si>
  <si>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</si>
  <si>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</si>
  <si>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</si>
  <si>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</si>
  <si>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</si>
  <si>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</si>
  <si>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</si>
  <si>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</si>
  <si>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</si>
  <si>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</si>
  <si>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</si>
  <si>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</si>
  <si>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</si>
  <si>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</si>
  <si>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</si>
  <si>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</si>
  <si>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</si>
  <si>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</si>
  <si>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</si>
  <si>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</si>
  <si>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</si>
  <si>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</si>
  <si>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</si>
  <si>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</si>
  <si>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</si>
  <si>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</si>
  <si>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</si>
  <si>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</si>
  <si>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</si>
  <si>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</si>
  <si>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</si>
  <si>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</si>
  <si>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</si>
  <si>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</si>
  <si>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</si>
  <si>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</si>
  <si>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</si>
  <si>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</si>
  <si>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</si>
  <si>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</si>
  <si>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</si>
  <si>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</si>
  <si>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</si>
  <si>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</si>
  <si>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</si>
  <si>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</si>
  <si>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</si>
  <si>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</si>
  <si>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</si>
  <si>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</si>
  <si>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</si>
  <si>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</si>
  <si>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</si>
  <si>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</si>
  <si>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</si>
  <si>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</si>
  <si>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</si>
  <si>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</si>
  <si>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</si>
  <si>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</si>
  <si>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</si>
  <si>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</si>
  <si>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</si>
  <si>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</si>
  <si>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</si>
  <si>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</si>
  <si>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</si>
  <si>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</si>
  <si>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</si>
  <si>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</si>
  <si>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</si>
  <si>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</si>
  <si>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</si>
  <si>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</si>
  <si>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</si>
  <si>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</si>
  <si>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</si>
  <si>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</si>
  <si>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</si>
  <si>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</si>
  <si>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</si>
  <si>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</si>
  <si>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</si>
  <si>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</si>
  <si>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</si>
  <si>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</si>
  <si>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</si>
  <si>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</si>
  <si>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</si>
  <si>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</si>
  <si>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</si>
  <si>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</si>
  <si>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</si>
  <si>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</si>
  <si>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</si>
  <si>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</si>
  <si>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</si>
  <si>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</si>
  <si>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</si>
  <si>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</si>
  <si>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</si>
  <si>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</si>
  <si>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</si>
  <si>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</si>
  <si>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</si>
  <si>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</si>
  <si>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</si>
  <si>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</si>
  <si>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</si>
  <si>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</si>
  <si>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</si>
  <si>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</si>
  <si>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</si>
  <si>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</si>
  <si>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</si>
  <si>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</si>
  <si>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</si>
  <si>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</si>
  <si>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</si>
  <si>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</si>
  <si>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</si>
  <si>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</si>
  <si>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</si>
  <si>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</si>
  <si>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</si>
  <si>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</si>
  <si>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</si>
  <si>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</si>
  <si>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</si>
  <si>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</si>
  <si>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</si>
  <si>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</si>
  <si>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</si>
  <si>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</si>
  <si>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</si>
  <si>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</si>
  <si>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</si>
  <si>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</si>
  <si>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</si>
  <si>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</si>
  <si>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</si>
  <si>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</si>
  <si>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</si>
  <si>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</si>
  <si>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</si>
  <si>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</si>
  <si>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</si>
  <si>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</si>
  <si>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</si>
  <si>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</si>
  <si>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</si>
  <si>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</si>
  <si>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</si>
  <si>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</si>
  <si>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</si>
  <si>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</si>
  <si>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</si>
  <si>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</si>
  <si>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</si>
  <si>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</si>
  <si>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</si>
  <si>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</si>
  <si>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</si>
  <si>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</si>
  <si>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</si>
  <si>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</si>
  <si>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</si>
  <si>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</si>
  <si>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</si>
  <si>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</si>
  <si>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</si>
  <si>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</si>
  <si>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</si>
  <si>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</si>
  <si>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</si>
  <si>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</si>
  <si>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</si>
  <si>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</si>
  <si>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</si>
  <si>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</si>
  <si>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</si>
  <si>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</si>
  <si>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</si>
  <si>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</si>
  <si>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</si>
  <si>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</si>
  <si>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</si>
  <si>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</si>
  <si>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</si>
  <si>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</si>
  <si>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</si>
  <si>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</si>
  <si>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</si>
  <si>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</si>
  <si>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</si>
  <si>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</si>
  <si>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</si>
  <si>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</si>
  <si>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</si>
  <si>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</si>
  <si>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</si>
  <si>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</si>
  <si>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</si>
  <si>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</si>
  <si>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</si>
  <si>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</si>
  <si>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</si>
  <si>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</si>
  <si>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</si>
  <si>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</si>
  <si>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</si>
  <si>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</si>
  <si>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</si>
  <si>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</si>
  <si>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</si>
  <si>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</si>
  <si>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</si>
  <si>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</si>
  <si>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</si>
  <si>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</si>
  <si>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</si>
  <si>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</si>
  <si>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</si>
  <si>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</si>
  <si>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</si>
  <si>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</si>
  <si>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</si>
  <si>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</si>
  <si>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</si>
  <si>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</si>
  <si>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</si>
  <si>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</si>
  <si>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</si>
  <si>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</si>
  <si>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</si>
  <si>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</si>
  <si>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</si>
  <si>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</si>
  <si>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</si>
  <si>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</si>
  <si>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</si>
  <si>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</si>
  <si>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</si>
  <si>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</si>
  <si>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</si>
  <si>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</si>
  <si>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</si>
  <si>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</si>
  <si>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</si>
  <si>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</si>
  <si>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</si>
  <si>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</si>
  <si>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</si>
  <si>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</si>
  <si>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</si>
  <si>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</si>
  <si>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</si>
  <si>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</si>
  <si>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</si>
  <si>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</si>
  <si>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</si>
  <si>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</si>
  <si>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</si>
  <si>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</si>
  <si>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</si>
  <si>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</si>
  <si>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</si>
  <si>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</si>
  <si>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</si>
  <si>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</si>
  <si>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</si>
  <si>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</si>
  <si>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</si>
  <si>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</si>
  <si>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</si>
  <si>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</si>
  <si>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</si>
  <si>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</si>
  <si>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</si>
  <si>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</si>
  <si>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</si>
  <si>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</si>
  <si>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</si>
  <si>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</si>
  <si>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</si>
  <si>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</si>
  <si>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</si>
  <si>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</si>
  <si>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</si>
  <si>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</si>
  <si>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</si>
  <si>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</si>
  <si>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</si>
  <si>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</si>
  <si>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</si>
  <si>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</si>
  <si>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</si>
  <si>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</si>
  <si>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</si>
  <si>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</si>
  <si>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</si>
  <si>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</si>
  <si>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</si>
  <si>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</si>
  <si>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</si>
  <si>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</si>
  <si>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</si>
  <si>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</si>
  <si>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</si>
  <si>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</si>
  <si>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</si>
  <si>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</si>
  <si>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</si>
  <si>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</si>
  <si>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</si>
  <si>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</si>
  <si>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</si>
  <si>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</si>
  <si>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</si>
  <si>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</si>
  <si>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</si>
  <si>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</si>
  <si>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</si>
  <si>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</si>
  <si>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</si>
  <si>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</si>
  <si>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</si>
  <si>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</si>
  <si>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</si>
  <si>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</si>
  <si>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</si>
  <si>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</si>
  <si>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</si>
  <si>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</si>
  <si>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</si>
  <si>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</si>
  <si>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</si>
  <si>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</si>
  <si>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</si>
  <si>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</si>
  <si>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</si>
  <si>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</si>
  <si>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</si>
  <si>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</si>
  <si>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</si>
  <si>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</si>
  <si>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</si>
  <si>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</si>
  <si>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</si>
  <si>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</si>
  <si>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</si>
  <si>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</si>
  <si>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</si>
  <si>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</si>
  <si>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</si>
  <si>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</si>
  <si>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</si>
  <si>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</si>
  <si>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</si>
  <si>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</si>
  <si>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</si>
  <si>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</si>
  <si>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</si>
  <si>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</si>
  <si>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</si>
  <si>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</si>
  <si>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</si>
  <si>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</si>
  <si>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</si>
  <si>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</si>
  <si>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</si>
  <si>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</si>
  <si>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</si>
  <si>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</si>
  <si>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</si>
  <si>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</si>
  <si>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</si>
  <si>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</si>
  <si>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</si>
  <si>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</si>
  <si>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</si>
  <si>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</si>
  <si>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</si>
  <si>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</si>
  <si>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</si>
  <si>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</si>
  <si>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</si>
  <si>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</si>
  <si>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</si>
  <si>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</si>
  <si>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</si>
  <si>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</si>
  <si>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</si>
  <si>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</si>
  <si>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</si>
  <si>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</si>
  <si>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</si>
  <si>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</si>
  <si>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</si>
  <si>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</si>
  <si>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</si>
  <si>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</si>
  <si>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</si>
  <si>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</si>
  <si>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</si>
  <si>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</si>
  <si>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</si>
  <si>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</si>
  <si>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</si>
  <si>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</si>
  <si>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</si>
  <si>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</si>
  <si>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</si>
  <si>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</si>
  <si>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</si>
  <si>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</si>
  <si>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</si>
  <si>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</si>
  <si>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</si>
  <si>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</si>
  <si>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</si>
  <si>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</si>
  <si>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</si>
  <si>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</si>
  <si>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</si>
  <si>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</si>
  <si>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</si>
  <si>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</si>
  <si>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</si>
  <si>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</si>
  <si>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</si>
  <si>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</si>
  <si>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</si>
  <si>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</si>
  <si>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</si>
  <si>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</si>
  <si>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</si>
  <si>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</si>
  <si>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</si>
  <si>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</si>
  <si>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</si>
  <si>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</si>
  <si>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</si>
  <si>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</si>
  <si>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</si>
  <si>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</si>
  <si>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</si>
  <si>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</si>
  <si>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</si>
  <si>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</si>
  <si>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</si>
  <si>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</si>
  <si>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</si>
  <si>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</si>
  <si>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</si>
  <si>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</si>
  <si>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</si>
  <si>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</si>
  <si>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</si>
  <si>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</si>
  <si>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</si>
  <si>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</si>
  <si>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</si>
  <si>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</si>
  <si>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</si>
  <si>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</si>
  <si>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</si>
  <si>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</si>
  <si>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</si>
  <si>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</si>
  <si>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</si>
  <si>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</si>
  <si>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</si>
  <si>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</si>
  <si>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</si>
  <si>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</si>
  <si>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</si>
  <si>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</si>
  <si>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</si>
  <si>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</si>
  <si>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</si>
  <si>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</si>
  <si>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</si>
  <si>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</si>
  <si>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</si>
  <si>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</si>
  <si>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</si>
  <si>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</si>
  <si>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</si>
  <si>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</si>
  <si>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</si>
  <si>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</si>
  <si>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</si>
  <si>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</si>
  <si>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</si>
  <si>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</si>
  <si>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</si>
  <si>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</si>
  <si>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</si>
  <si>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</si>
  <si>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</si>
  <si>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</si>
  <si>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</si>
  <si>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</si>
  <si>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</si>
  <si>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</si>
  <si>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</si>
  <si>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</si>
  <si>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</si>
  <si>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</si>
  <si>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</si>
  <si>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</si>
  <si>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</si>
  <si>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</si>
  <si>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</si>
  <si>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</si>
  <si>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</si>
  <si>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</si>
  <si>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</si>
  <si>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</si>
  <si>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</si>
  <si>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</si>
  <si>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</si>
  <si>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</si>
  <si>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</si>
  <si>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</si>
  <si>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</si>
  <si>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</si>
  <si>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</si>
  <si>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</si>
  <si>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</si>
  <si>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</si>
  <si>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</si>
  <si>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</si>
  <si>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</si>
  <si>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</si>
  <si>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</si>
  <si>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</si>
  <si>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</si>
  <si>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</si>
  <si>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</si>
  <si>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</si>
  <si>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</si>
  <si>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</si>
  <si>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</si>
  <si>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</si>
  <si>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</si>
  <si>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</si>
  <si>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</si>
  <si>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</si>
  <si>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</si>
  <si>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</si>
  <si>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</si>
  <si>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</si>
  <si>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</si>
  <si>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</si>
  <si>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</si>
  <si>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</si>
  <si>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</si>
  <si>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</si>
  <si>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</si>
  <si>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</si>
  <si>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</si>
  <si>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</si>
  <si>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</si>
  <si>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</si>
  <si>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</si>
  <si>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</si>
  <si>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</si>
  <si>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</si>
  <si>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</si>
  <si>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</si>
  <si>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</si>
  <si>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</si>
  <si>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</si>
  <si>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</si>
  <si>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</si>
  <si>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</si>
  <si>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</si>
  <si>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</si>
  <si>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</si>
  <si>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</si>
  <si>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</si>
  <si>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</si>
  <si>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</si>
  <si>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</si>
  <si>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</si>
  <si>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</si>
  <si>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</si>
  <si>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</si>
  <si>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</si>
  <si>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</si>
  <si>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</si>
  <si>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</si>
  <si>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</si>
  <si>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</si>
  <si>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</si>
  <si>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</si>
  <si>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</si>
  <si>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</si>
  <si>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</si>
  <si>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</si>
  <si>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</si>
  <si>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</si>
  <si>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</si>
  <si>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</si>
  <si>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</si>
  <si>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</si>
  <si>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</si>
  <si>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</si>
  <si>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</si>
  <si>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</si>
  <si>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</si>
  <si>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</si>
  <si>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</si>
  <si>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</si>
  <si>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</si>
  <si>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</si>
  <si>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</si>
  <si>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</si>
  <si>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</si>
  <si>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</si>
  <si>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</si>
  <si>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</si>
  <si>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</si>
  <si>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</si>
  <si>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</si>
  <si>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</si>
  <si>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</si>
  <si>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</si>
  <si>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</si>
  <si>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</si>
  <si>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</si>
  <si>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</si>
  <si>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</si>
  <si>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</si>
  <si>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</si>
  <si>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</si>
  <si>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</si>
  <si>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</si>
  <si>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</si>
  <si>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</si>
  <si>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</si>
  <si>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</si>
  <si>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</si>
  <si>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</si>
  <si>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</si>
  <si>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</si>
  <si>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</si>
  <si>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</si>
  <si>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</si>
  <si>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</si>
  <si>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</si>
  <si>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</si>
  <si>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</si>
  <si>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</si>
  <si>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</si>
  <si>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</si>
  <si>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</si>
  <si>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</si>
  <si>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</si>
  <si>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</si>
  <si>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</si>
  <si>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</si>
  <si>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</si>
  <si>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</si>
  <si>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</si>
  <si>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</si>
  <si>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</si>
  <si>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</si>
  <si>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</si>
  <si>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</si>
  <si>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</si>
  <si>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</si>
  <si>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</si>
  <si>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</si>
  <si>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</si>
  <si>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</si>
  <si>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</si>
  <si>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</si>
  <si>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</si>
  <si>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</si>
  <si>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</si>
  <si>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</si>
  <si>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</si>
  <si>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</si>
  <si>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</si>
  <si>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</si>
  <si>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</si>
  <si>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</si>
  <si>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</si>
  <si>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</si>
  <si>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</si>
  <si>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</si>
  <si>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</si>
  <si>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</si>
  <si>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</si>
  <si>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</si>
  <si>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</si>
  <si>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</si>
  <si>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</si>
  <si>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</si>
  <si>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</si>
  <si>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</si>
  <si>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</si>
  <si>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</si>
  <si>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</si>
  <si>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</si>
  <si>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</si>
  <si>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</si>
  <si>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</si>
  <si>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</si>
  <si>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</si>
  <si>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</si>
  <si>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</si>
  <si>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</si>
  <si>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</si>
  <si>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</si>
  <si>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</si>
  <si>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</si>
  <si>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</si>
  <si>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</si>
  <si>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</si>
  <si>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</si>
  <si>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</si>
  <si>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</si>
  <si>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</si>
  <si>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</si>
  <si>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</si>
  <si>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</si>
  <si>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</si>
  <si>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</si>
  <si>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</si>
  <si>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</si>
  <si>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</si>
  <si>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</si>
  <si>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</si>
  <si>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</si>
  <si>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</si>
  <si>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</si>
  <si>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</si>
  <si>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</si>
  <si>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</si>
  <si>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</si>
  <si>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</si>
  <si>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</si>
  <si>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</si>
  <si>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</si>
  <si>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</si>
  <si>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</si>
  <si>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</si>
  <si>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</si>
  <si>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</si>
  <si>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</si>
  <si>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</si>
  <si>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</si>
  <si>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</si>
  <si>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</si>
  <si>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</si>
  <si>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</si>
  <si>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</si>
  <si>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</si>
  <si>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</si>
  <si>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</si>
  <si>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</si>
  <si>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</si>
  <si>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</si>
  <si>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</si>
  <si>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</si>
  <si>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</si>
  <si>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</si>
  <si>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</si>
  <si>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</si>
  <si>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</si>
  <si>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</si>
  <si>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</si>
  <si>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</si>
  <si>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</si>
  <si>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</si>
  <si>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</si>
  <si>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</si>
  <si>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</si>
  <si>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</si>
  <si>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</si>
  <si>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</si>
  <si>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</si>
  <si>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</si>
  <si>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</si>
  <si>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</si>
  <si>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</si>
  <si>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</si>
  <si>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</si>
  <si>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</si>
  <si>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</si>
  <si>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</si>
  <si>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</si>
  <si>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</si>
  <si>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</si>
  <si>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</si>
  <si>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</si>
  <si>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</si>
  <si>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</si>
  <si>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</si>
  <si>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</si>
  <si>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</si>
  <si>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</si>
  <si>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</si>
  <si>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</si>
  <si>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</si>
  <si>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</si>
  <si>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</si>
  <si>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</si>
  <si>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</si>
  <si>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</si>
  <si>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</si>
  <si>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</si>
  <si>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</si>
  <si>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</si>
  <si>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</si>
  <si>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</si>
  <si>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</si>
  <si>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</si>
  <si>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</si>
  <si>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</si>
  <si>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</si>
  <si>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</si>
  <si>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</si>
  <si>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</si>
  <si>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</si>
  <si>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</si>
  <si>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</si>
  <si>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</si>
  <si>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</si>
  <si>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</si>
  <si>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</si>
  <si>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</si>
  <si>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</si>
  <si>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</si>
  <si>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</si>
  <si>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</si>
  <si>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</si>
  <si>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</si>
  <si>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</si>
  <si>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</si>
  <si>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</si>
  <si>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</si>
  <si>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</si>
  <si>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</si>
  <si>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</si>
  <si>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</si>
  <si>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</si>
  <si>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</si>
  <si>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</si>
  <si>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</si>
  <si>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</si>
  <si>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</si>
  <si>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</si>
  <si>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</si>
  <si>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</si>
  <si>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</si>
  <si>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</si>
  <si>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</si>
  <si>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</si>
  <si>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</si>
  <si>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</si>
  <si>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</si>
  <si>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</si>
  <si>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</si>
  <si>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</si>
  <si>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</si>
  <si>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</si>
  <si>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</si>
  <si>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</si>
  <si>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</si>
  <si>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</si>
  <si>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</si>
  <si>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</si>
  <si>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</si>
  <si>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</si>
  <si>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</si>
  <si>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</si>
  <si>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</si>
  <si>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</si>
  <si>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</si>
  <si>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</si>
  <si>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</si>
  <si>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</si>
  <si>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</si>
  <si>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</si>
  <si>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</si>
  <si>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</si>
  <si>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</si>
  <si>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</si>
  <si>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</si>
  <si>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</si>
  <si>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</si>
  <si>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</si>
  <si>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</si>
  <si>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</si>
  <si>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</si>
  <si>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</si>
  <si>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</si>
  <si>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</si>
  <si>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</si>
  <si>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</si>
  <si>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</si>
  <si>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</si>
  <si>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</si>
  <si>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</si>
  <si>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</si>
  <si>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</si>
  <si>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</si>
  <si>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</si>
  <si>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</si>
  <si>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</si>
  <si>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</si>
  <si>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</si>
  <si>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</si>
  <si>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</si>
  <si>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</si>
  <si>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</si>
  <si>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</si>
  <si>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</si>
  <si>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</si>
  <si>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</si>
  <si>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</si>
  <si>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</si>
  <si>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</si>
  <si>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</si>
  <si>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</si>
  <si>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</si>
  <si>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</si>
  <si>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</si>
  <si>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</si>
  <si>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</si>
  <si>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</si>
  <si>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</si>
  <si>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</si>
  <si>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</si>
  <si>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</si>
  <si>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</si>
  <si>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</si>
  <si>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</si>
  <si>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</si>
  <si>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</si>
  <si>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</si>
  <si>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</si>
  <si>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</si>
  <si>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</si>
  <si>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</si>
  <si>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</si>
  <si>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</si>
  <si>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</si>
  <si>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</si>
  <si>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</si>
  <si>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</si>
  <si>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</si>
  <si>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</si>
  <si>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</si>
  <si>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</si>
  <si>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</si>
  <si>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</si>
  <si>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</si>
  <si>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</si>
  <si>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</si>
  <si>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</si>
  <si>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</si>
  <si>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</si>
  <si>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</si>
  <si>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</si>
  <si>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</si>
  <si>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</si>
  <si>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</si>
  <si>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</si>
  <si>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</si>
  <si>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</si>
  <si>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</si>
  <si>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</si>
  <si>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</si>
  <si>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</si>
  <si>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</si>
  <si>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</si>
  <si>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</si>
  <si>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</si>
  <si>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</si>
  <si>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</si>
  <si>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</si>
  <si>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</si>
  <si>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</si>
  <si>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</si>
  <si>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</si>
  <si>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</si>
  <si>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</si>
  <si>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</si>
  <si>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</si>
  <si>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</si>
  <si>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</si>
  <si>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</si>
  <si>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</si>
  <si>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</si>
  <si>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</si>
  <si>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</si>
  <si>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</si>
  <si>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</si>
  <si>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</si>
  <si>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</si>
  <si>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</si>
  <si>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</si>
  <si>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</si>
  <si>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</si>
  <si>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</si>
  <si>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</si>
  <si>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</si>
  <si>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</si>
  <si>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</si>
  <si>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</si>
  <si>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</si>
  <si>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</si>
  <si>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</si>
  <si>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</si>
  <si>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</si>
  <si>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</si>
  <si>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</si>
  <si>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</si>
  <si>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</si>
  <si>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</si>
  <si>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</si>
  <si>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</si>
  <si>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</si>
  <si>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</si>
  <si>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</si>
  <si>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</si>
  <si>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</si>
  <si>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</si>
  <si>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</si>
  <si>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</si>
  <si>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</si>
  <si>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</si>
  <si>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</si>
  <si>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</si>
  <si>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</si>
  <si>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</si>
  <si>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</si>
  <si>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</si>
  <si>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</si>
  <si>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</si>
  <si>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</si>
  <si>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</si>
  <si>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</si>
  <si>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</si>
  <si>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</si>
  <si>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</si>
  <si>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</si>
  <si>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</si>
  <si>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</si>
  <si>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</si>
  <si>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</si>
  <si>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</si>
  <si>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</si>
  <si>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</si>
  <si>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</si>
  <si>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</si>
  <si>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</si>
  <si>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</si>
  <si>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</si>
  <si>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</si>
  <si>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</si>
  <si>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</si>
  <si>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</si>
  <si>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</si>
  <si>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</si>
  <si>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</si>
  <si>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</si>
  <si>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</si>
  <si>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</si>
  <si>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</si>
  <si>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</si>
  <si>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</si>
  <si>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</si>
  <si>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</si>
  <si>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</si>
  <si>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</si>
  <si>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</si>
  <si>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</si>
  <si>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</si>
  <si>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</si>
  <si>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</si>
  <si>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</si>
  <si>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</si>
  <si>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</si>
  <si>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</si>
  <si>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</si>
  <si>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</si>
  <si>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</si>
  <si>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</si>
  <si>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</si>
  <si>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</si>
  <si>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</si>
  <si>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</si>
  <si>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</si>
  <si>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</si>
  <si>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</si>
  <si>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</si>
  <si>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</si>
  <si>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</si>
  <si>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</si>
  <si>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</si>
  <si>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</si>
  <si>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</si>
  <si>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</si>
  <si>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</si>
  <si>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</si>
  <si>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</si>
  <si>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</si>
  <si>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</si>
  <si>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</si>
  <si>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</si>
  <si>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</si>
  <si>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</si>
  <si>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</si>
  <si>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</si>
  <si>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</si>
  <si>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</si>
  <si>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</si>
  <si>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</si>
  <si>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</si>
  <si>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</si>
  <si>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</si>
  <si>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</si>
  <si>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</si>
  <si>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</si>
  <si>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</si>
  <si>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</si>
  <si>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</si>
  <si>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</si>
  <si>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</si>
  <si>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</si>
  <si>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</si>
  <si>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</si>
  <si>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</si>
  <si>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</si>
  <si>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</si>
  <si>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</si>
  <si>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</si>
  <si>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</si>
  <si>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</si>
  <si>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</si>
  <si>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</si>
  <si>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</si>
  <si>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</si>
  <si>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</si>
  <si>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</si>
  <si>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</si>
  <si>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</si>
  <si>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</si>
  <si>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</si>
  <si>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</si>
  <si>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</si>
  <si>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</si>
  <si>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</si>
  <si>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</si>
  <si>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</si>
  <si>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</si>
  <si>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</si>
  <si>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</si>
  <si>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</si>
  <si>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</si>
  <si>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</si>
  <si>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</si>
  <si>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</si>
  <si>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</si>
  <si>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</si>
  <si>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</si>
  <si>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</si>
  <si>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</si>
  <si>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</si>
  <si>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</si>
  <si>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</si>
  <si>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</si>
  <si>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</si>
  <si>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</si>
  <si>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</si>
  <si>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</si>
  <si>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</si>
  <si>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</si>
  <si>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</si>
  <si>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</si>
  <si>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</si>
  <si>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</si>
  <si>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</si>
  <si>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</si>
  <si>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</si>
  <si>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</si>
  <si>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</si>
  <si>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</si>
  <si>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</si>
  <si>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</si>
  <si>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</si>
  <si>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</si>
  <si>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</si>
  <si>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</si>
  <si>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</si>
  <si>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</si>
  <si>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</si>
  <si>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</si>
  <si>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</si>
  <si>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</si>
  <si>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</si>
  <si>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</si>
  <si>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</si>
  <si>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</si>
  <si>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</si>
  <si>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</si>
  <si>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</si>
  <si>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</si>
  <si>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</si>
  <si>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</si>
  <si>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</si>
  <si>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</si>
  <si>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</si>
  <si>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</si>
  <si>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</si>
  <si>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</si>
  <si>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</si>
  <si>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</si>
  <si>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</si>
  <si>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</si>
  <si>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</si>
  <si>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</si>
  <si>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</si>
  <si>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</si>
  <si>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</si>
  <si>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</si>
  <si>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</si>
  <si>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</si>
  <si>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</si>
  <si>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</si>
  <si>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</si>
  <si>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</si>
  <si>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</si>
  <si>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</si>
  <si>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</si>
  <si>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</si>
  <si>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</si>
  <si>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</si>
  <si>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</si>
  <si>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</si>
  <si>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</si>
  <si>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</si>
  <si>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</si>
  <si>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</si>
  <si>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</si>
  <si>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</si>
  <si>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</si>
  <si>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</si>
  <si>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</si>
  <si>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</si>
  <si>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</si>
  <si>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</si>
  <si>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</si>
  <si>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</si>
  <si>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</si>
  <si>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</si>
  <si>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</si>
  <si>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</si>
  <si>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</si>
  <si>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</si>
  <si>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</si>
  <si>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</si>
  <si>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</si>
  <si>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</si>
  <si>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</si>
  <si>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</si>
  <si>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</si>
  <si>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</si>
  <si>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</si>
  <si>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</si>
  <si>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</si>
  <si>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</si>
  <si>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</si>
  <si>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</si>
  <si>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</si>
  <si>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</si>
  <si>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</si>
  <si>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</si>
  <si>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</si>
  <si>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</si>
  <si>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</si>
  <si>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</si>
  <si>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</si>
  <si>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</si>
  <si>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</si>
  <si>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</si>
  <si>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</si>
  <si>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</si>
  <si>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</si>
  <si>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</si>
  <si>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</si>
  <si>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</si>
  <si>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</si>
  <si>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</si>
  <si>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</si>
  <si>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</si>
  <si>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</si>
  <si>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</si>
  <si>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</si>
  <si>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</si>
  <si>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</si>
  <si>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</si>
  <si>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</si>
  <si>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</si>
  <si>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</si>
  <si>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</si>
  <si>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</si>
  <si>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</si>
  <si>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</si>
  <si>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</si>
  <si>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</si>
  <si>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</si>
  <si>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</si>
  <si>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</si>
  <si>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</si>
  <si>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</si>
  <si>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</si>
  <si>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</si>
  <si>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</si>
  <si>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</si>
  <si>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</si>
  <si>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</si>
  <si>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</si>
  <si>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</si>
  <si>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</si>
  <si>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</si>
  <si>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</si>
  <si>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</si>
  <si>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</si>
  <si>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</si>
  <si>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</si>
  <si>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</si>
  <si>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</si>
  <si>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</si>
  <si>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</si>
  <si>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</si>
  <si>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</si>
  <si>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</si>
  <si>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</si>
  <si>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</si>
  <si>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</si>
  <si>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</si>
  <si>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</si>
  <si>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</si>
  <si>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</si>
  <si>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</si>
  <si>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</si>
  <si>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</si>
  <si>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</si>
  <si>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</si>
  <si>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</si>
  <si>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</si>
  <si>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</si>
  <si>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</si>
  <si>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</si>
  <si>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</si>
  <si>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</si>
  <si>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</si>
  <si>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</si>
  <si>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</si>
  <si>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</si>
  <si>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</si>
  <si>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</si>
  <si>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</si>
  <si>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</si>
  <si>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</si>
  <si>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</si>
  <si>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</si>
  <si>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</si>
  <si>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</si>
  <si>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</si>
  <si>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</si>
  <si>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</si>
  <si>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</si>
  <si>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</si>
  <si>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</si>
  <si>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</si>
  <si>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</si>
  <si>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</si>
  <si>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</si>
  <si>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</si>
  <si>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</si>
  <si>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</si>
  <si>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</si>
  <si>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</si>
  <si>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</si>
  <si>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</si>
  <si>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</si>
  <si>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</si>
  <si>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</si>
  <si>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</si>
  <si>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</si>
  <si>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</si>
  <si>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</si>
  <si>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</si>
  <si>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</si>
  <si>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</si>
  <si>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</si>
  <si>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</si>
  <si>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</si>
  <si>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</si>
  <si>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</si>
  <si>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</si>
  <si>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</si>
  <si>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</si>
  <si>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</si>
  <si>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</si>
  <si>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</si>
  <si>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</si>
  <si>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</si>
  <si>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</si>
  <si>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</si>
  <si>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</si>
  <si>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</si>
  <si>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</si>
  <si>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</si>
  <si>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</si>
  <si>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</si>
  <si>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</si>
  <si>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</si>
  <si>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</si>
  <si>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</si>
  <si>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</si>
  <si>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</si>
  <si>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</si>
  <si>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</si>
  <si>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</si>
  <si>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</si>
  <si>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</si>
  <si>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</si>
  <si>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</si>
  <si>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</si>
  <si>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</si>
  <si>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</si>
  <si>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</si>
  <si>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</si>
  <si>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</si>
  <si>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</si>
  <si>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</si>
  <si>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</si>
  <si>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</si>
  <si>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</si>
  <si>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</si>
  <si>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</si>
  <si>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</si>
  <si>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</si>
  <si>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</si>
  <si>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</si>
  <si>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</si>
  <si>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</si>
  <si>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</si>
  <si>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</si>
  <si>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</si>
  <si>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</si>
  <si>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</si>
  <si>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</si>
  <si>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</si>
  <si>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</si>
  <si>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</si>
  <si>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</si>
  <si>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</si>
  <si>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</si>
  <si>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</si>
  <si>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</si>
  <si>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</si>
  <si>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</si>
  <si>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</si>
  <si>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</si>
  <si>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</si>
  <si>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</si>
  <si>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</si>
  <si>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</si>
  <si>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</si>
  <si>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</si>
  <si>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</si>
  <si>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</si>
  <si>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</si>
  <si>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</si>
  <si>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</si>
  <si>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</si>
  <si>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</si>
  <si>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</si>
  <si>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</si>
  <si>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</si>
  <si>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</si>
  <si>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</si>
  <si>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</si>
  <si>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</si>
  <si>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</si>
  <si>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</si>
  <si>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</si>
  <si>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</si>
  <si>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</si>
  <si>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</si>
  <si>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</si>
  <si>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</si>
  <si>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</si>
  <si>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</si>
  <si>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</si>
  <si>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</si>
  <si>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</si>
  <si>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</si>
  <si>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</si>
  <si>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</si>
  <si>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</si>
  <si>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</si>
  <si>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</si>
  <si>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</si>
  <si>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</si>
  <si>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</si>
  <si>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</si>
  <si>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</si>
  <si>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</si>
  <si>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</si>
  <si>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</si>
  <si>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</si>
  <si>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</si>
  <si>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</si>
  <si>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</si>
  <si>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</si>
  <si>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</si>
  <si>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</si>
  <si>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</si>
  <si>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</si>
  <si>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</si>
  <si>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</si>
  <si>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</si>
  <si>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</si>
  <si>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</si>
  <si>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</si>
  <si>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</si>
  <si>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</si>
  <si>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</si>
  <si>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</si>
  <si>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</si>
  <si>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</si>
  <si>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</si>
  <si>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</si>
  <si>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</si>
  <si>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</si>
  <si>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</si>
  <si>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</si>
  <si>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</si>
  <si>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</si>
  <si>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</si>
  <si>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</si>
  <si>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</si>
  <si>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</si>
  <si>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</si>
  <si>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</si>
  <si>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</si>
  <si>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</si>
  <si>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</si>
  <si>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</si>
  <si>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</si>
  <si>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</si>
  <si>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</si>
  <si>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</si>
  <si>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</si>
  <si>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</si>
  <si>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</si>
  <si>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</si>
  <si>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</si>
  <si>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</si>
  <si>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</si>
  <si>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</si>
  <si>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</si>
  <si>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</si>
  <si>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</si>
  <si>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</si>
  <si>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</si>
  <si>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</si>
  <si>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</si>
  <si>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</si>
  <si>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</si>
  <si>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</si>
  <si>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</si>
  <si>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</si>
  <si>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</si>
  <si>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</si>
  <si>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</si>
  <si>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</si>
  <si>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</si>
  <si>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</si>
  <si>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</si>
  <si>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</si>
  <si>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</si>
  <si>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</si>
  <si>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</si>
  <si>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</si>
  <si>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</si>
  <si>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</si>
  <si>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</si>
  <si>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</si>
  <si>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</si>
  <si>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</si>
  <si>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</si>
  <si>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</si>
  <si>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</si>
  <si>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</si>
  <si>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</si>
  <si>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</si>
  <si>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</si>
  <si>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</si>
  <si>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</si>
  <si>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</si>
  <si>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</si>
  <si>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</si>
  <si>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</si>
  <si>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</si>
  <si>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</si>
  <si>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</si>
  <si>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</si>
  <si>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</si>
  <si>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</si>
  <si>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</si>
  <si>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</si>
  <si>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</si>
  <si>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</si>
  <si>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</si>
  <si>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</si>
  <si>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</si>
  <si>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</si>
  <si>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</si>
  <si>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</si>
  <si>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</si>
  <si>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</si>
  <si>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</si>
  <si>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</si>
  <si>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</si>
  <si>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</si>
  <si>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</si>
  <si>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</si>
  <si>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</si>
  <si>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</si>
  <si>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</si>
  <si>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</si>
  <si>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</si>
  <si>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</si>
  <si>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</si>
  <si>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</si>
  <si>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</si>
  <si>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</si>
  <si>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</si>
  <si>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</si>
  <si>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</si>
  <si>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</si>
  <si>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</si>
  <si>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</si>
  <si>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</si>
  <si>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</si>
  <si>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</si>
  <si>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</si>
  <si>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</si>
  <si>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</si>
  <si>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</si>
  <si>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</si>
  <si>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</si>
  <si>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</si>
  <si>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</si>
  <si>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</si>
  <si>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</si>
  <si>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</si>
  <si>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</si>
  <si>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</si>
  <si>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</si>
  <si>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</si>
  <si>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</si>
  <si>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</si>
  <si>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</si>
  <si>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</si>
  <si>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</si>
  <si>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</si>
  <si>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</si>
  <si>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</si>
  <si>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</si>
  <si>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</si>
  <si>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</si>
  <si>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</si>
  <si>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</si>
  <si>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</si>
  <si>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</si>
  <si>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</si>
  <si>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</si>
  <si>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</si>
  <si>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</si>
  <si>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</si>
  <si>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</si>
  <si>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</si>
  <si>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</si>
  <si>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</si>
  <si>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</si>
  <si>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</si>
  <si>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</si>
  <si>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</si>
  <si>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</si>
  <si>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</si>
  <si>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</si>
  <si>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</si>
  <si>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</si>
  <si>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</si>
  <si>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</si>
  <si>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</si>
  <si>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</si>
  <si>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</si>
  <si>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</si>
  <si>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</si>
  <si>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</si>
  <si>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</si>
  <si>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</si>
  <si>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</si>
  <si>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</si>
  <si>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</si>
  <si>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</si>
  <si>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</si>
  <si>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</si>
  <si>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</si>
  <si>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</si>
  <si>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</si>
  <si>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</si>
  <si>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</si>
  <si>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</si>
  <si>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</si>
  <si>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</si>
  <si>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</si>
  <si>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</si>
  <si>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</si>
  <si>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</si>
  <si>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</si>
  <si>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</si>
  <si>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</si>
  <si>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</si>
  <si>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</si>
  <si>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</si>
  <si>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</si>
  <si>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</si>
  <si>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</si>
  <si>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</si>
  <si>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</si>
  <si>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</si>
  <si>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</si>
  <si>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</si>
  <si>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</si>
  <si>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</si>
  <si>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</si>
  <si>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</si>
  <si>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</si>
  <si>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</si>
  <si>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</si>
  <si>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</si>
  <si>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</si>
  <si>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</si>
  <si>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</si>
  <si>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</si>
  <si>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</si>
  <si>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</si>
  <si>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</si>
  <si>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</si>
  <si>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</si>
  <si>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</si>
  <si>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</si>
  <si>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</si>
  <si>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</si>
  <si>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</si>
  <si>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</si>
  <si>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</si>
  <si>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</si>
  <si>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</si>
  <si>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</si>
  <si>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</si>
  <si>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</si>
  <si>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</si>
  <si>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</si>
  <si>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</si>
  <si>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</si>
  <si>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</si>
  <si>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</si>
  <si>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</si>
  <si>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</si>
  <si>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</si>
  <si>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</si>
  <si>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</si>
  <si>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</si>
  <si>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</si>
  <si>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</si>
  <si>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</si>
  <si>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</si>
  <si>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</si>
  <si>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</si>
  <si>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</si>
  <si>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</si>
  <si>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</si>
  <si>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</si>
  <si>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</si>
  <si>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</si>
  <si>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</si>
  <si>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</si>
  <si>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</si>
  <si>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</si>
  <si>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</si>
  <si>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</si>
  <si>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</si>
  <si>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</si>
  <si>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</si>
  <si>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</si>
  <si>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</si>
  <si>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</si>
  <si>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</si>
  <si>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</si>
  <si>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</si>
  <si>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</si>
  <si>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</si>
  <si>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</si>
  <si>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</si>
  <si>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</si>
  <si>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</si>
  <si>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</si>
  <si>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</si>
  <si>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</si>
  <si>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</si>
  <si>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</si>
  <si>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</si>
  <si>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</si>
  <si>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</si>
  <si>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</si>
  <si>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</si>
  <si>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</si>
  <si>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</si>
  <si>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</si>
  <si>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</si>
  <si>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</si>
  <si>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</si>
  <si>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</si>
  <si>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</si>
  <si>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</si>
  <si>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</si>
  <si>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</si>
  <si>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</si>
  <si>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</si>
  <si>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</si>
  <si>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</si>
  <si>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</si>
  <si>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</si>
  <si>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</si>
  <si>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</si>
  <si>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</si>
  <si>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</si>
  <si>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</si>
  <si>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</si>
  <si>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</si>
  <si>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</si>
  <si>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</si>
  <si>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</si>
  <si>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</si>
  <si>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</si>
  <si>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</si>
  <si>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</si>
  <si>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</si>
  <si>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</si>
  <si>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</si>
  <si>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</si>
  <si>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</si>
  <si>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</si>
  <si>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</si>
  <si>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</si>
  <si>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</si>
  <si>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</si>
  <si>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</si>
  <si>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</si>
  <si>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</si>
  <si>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</si>
  <si>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</si>
  <si>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</si>
  <si>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</si>
  <si>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</si>
  <si>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</si>
  <si>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</si>
  <si>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</si>
  <si>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</si>
  <si>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</si>
  <si>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</si>
  <si>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</si>
  <si>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</si>
  <si>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</si>
  <si>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</si>
  <si>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</si>
  <si>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</si>
  <si>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</si>
  <si>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</si>
  <si>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</si>
  <si>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</si>
  <si>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</si>
  <si>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</si>
  <si>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</si>
  <si>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</si>
  <si>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</si>
  <si>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</si>
  <si>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</si>
  <si>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</si>
  <si>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</si>
  <si>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</si>
  <si>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</si>
  <si>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</si>
  <si>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</si>
  <si>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</si>
  <si>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</si>
  <si>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</si>
  <si>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</si>
  <si>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</si>
  <si>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</si>
  <si>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</si>
  <si>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</si>
  <si>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</si>
  <si>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</si>
  <si>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</si>
  <si>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</si>
  <si>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</si>
  <si>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</si>
  <si>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</si>
  <si>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</si>
  <si>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</si>
  <si>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</si>
  <si>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</si>
  <si>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</si>
  <si>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</si>
  <si>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</si>
  <si>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</si>
  <si>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</si>
  <si>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</si>
  <si>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</si>
  <si>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</si>
  <si>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</si>
  <si>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</si>
  <si>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</si>
  <si>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</si>
  <si>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</si>
  <si>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</si>
  <si>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</si>
  <si>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</si>
  <si>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</si>
  <si>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</si>
  <si>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</si>
  <si>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</si>
  <si>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</si>
  <si>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</si>
  <si>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</si>
  <si>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</si>
  <si>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</si>
  <si>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</si>
  <si>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</si>
  <si>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</si>
  <si>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</si>
  <si>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</si>
  <si>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</si>
  <si>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</si>
  <si>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</si>
  <si>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</si>
  <si>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</si>
  <si>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</si>
  <si>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</si>
  <si>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</si>
  <si>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</si>
  <si>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</si>
  <si>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</si>
  <si>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</si>
  <si>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</si>
  <si>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</si>
  <si>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</si>
  <si>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</si>
  <si>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</si>
  <si>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</si>
  <si>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</si>
  <si>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</si>
  <si>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</si>
  <si>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</si>
  <si>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</si>
  <si>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</si>
  <si>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</si>
  <si>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</si>
  <si>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</si>
  <si>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</si>
  <si>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</si>
  <si>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</si>
  <si>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</si>
  <si>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</si>
  <si>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</si>
  <si>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</si>
  <si>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</si>
  <si>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</si>
  <si>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</si>
  <si>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</si>
  <si>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</si>
  <si>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</si>
  <si>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</si>
  <si>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</si>
  <si>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</si>
  <si>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</si>
  <si>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</si>
  <si>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</si>
  <si>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</si>
  <si>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</si>
  <si>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</si>
  <si>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</si>
  <si>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</si>
  <si>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</si>
  <si>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</si>
  <si>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</si>
  <si>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</si>
  <si>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</si>
  <si>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</si>
  <si>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</si>
  <si>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</si>
  <si>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</si>
  <si>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</si>
  <si>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</si>
  <si>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</si>
  <si>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</si>
  <si>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</si>
  <si>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</si>
  <si>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</si>
  <si>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</si>
  <si>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</si>
  <si>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</si>
  <si>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</si>
  <si>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</si>
  <si>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</si>
  <si>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</si>
  <si>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</si>
  <si>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</si>
  <si>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</si>
  <si>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</si>
  <si>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</si>
  <si>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</si>
  <si>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</si>
  <si>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</si>
  <si>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</si>
  <si>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</si>
  <si>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</si>
  <si>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</si>
  <si>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</si>
  <si>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</si>
  <si>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</si>
  <si>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</si>
  <si>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</si>
  <si>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</si>
  <si>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</si>
  <si>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</si>
  <si>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</si>
  <si>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</si>
  <si>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</si>
  <si>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</si>
  <si>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</si>
  <si>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</si>
  <si>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</si>
  <si>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</si>
  <si>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</si>
  <si>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</si>
  <si>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</si>
  <si>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</si>
  <si>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</si>
  <si>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</si>
  <si>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</si>
  <si>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</si>
  <si>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</si>
  <si>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</si>
  <si>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</si>
  <si>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</si>
  <si>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</si>
  <si>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</si>
  <si>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</si>
  <si>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</si>
  <si>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</si>
  <si>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</si>
  <si>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</si>
  <si>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</si>
  <si>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</si>
  <si>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</si>
  <si>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</si>
  <si>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</si>
  <si>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</si>
  <si>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</si>
  <si>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</si>
  <si>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</si>
  <si>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</si>
  <si>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</si>
  <si>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</si>
  <si>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</si>
  <si>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</si>
  <si>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</si>
  <si>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</si>
  <si>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</si>
  <si>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</si>
  <si>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</si>
  <si>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</si>
  <si>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</si>
  <si>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</si>
  <si>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</si>
  <si>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</si>
  <si>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</si>
  <si>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</si>
  <si>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</si>
  <si>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</si>
  <si>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</si>
  <si>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</si>
  <si>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</si>
  <si>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</si>
  <si>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</si>
  <si>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</si>
  <si>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</si>
  <si>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</si>
  <si>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</si>
  <si>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</si>
  <si>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</si>
  <si>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</si>
  <si>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</si>
  <si>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</si>
  <si>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</si>
  <si>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</si>
  <si>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</si>
  <si>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</si>
  <si>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</si>
  <si>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</si>
  <si>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</si>
  <si>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</si>
  <si>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</si>
  <si>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</si>
  <si>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</si>
  <si>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</si>
  <si>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</si>
  <si>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</si>
  <si>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</si>
  <si>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</si>
  <si>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</si>
  <si>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</si>
  <si>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</si>
  <si>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</si>
  <si>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</si>
  <si>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</si>
  <si>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</si>
  <si>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</si>
  <si>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</si>
  <si>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</si>
  <si>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</si>
  <si>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</si>
  <si>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</si>
  <si>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</si>
  <si>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</si>
  <si>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</si>
  <si>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</si>
  <si>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</si>
  <si>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</si>
  <si>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</si>
  <si>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</si>
  <si>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</si>
  <si>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</si>
  <si>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</si>
  <si>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</si>
  <si>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</si>
  <si>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</si>
  <si>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</si>
  <si>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</si>
  <si>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</si>
  <si>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</si>
  <si>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</si>
  <si>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</si>
  <si>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</si>
  <si>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</si>
  <si>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</si>
  <si>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</si>
  <si>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</si>
  <si>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</si>
  <si>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</si>
  <si>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</si>
  <si>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</si>
  <si>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</si>
  <si>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</si>
  <si>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</si>
  <si>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</si>
  <si>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</si>
  <si>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</si>
  <si>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</si>
  <si>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</si>
  <si>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</si>
  <si>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</si>
  <si>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</si>
  <si>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</si>
  <si>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</si>
  <si>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</si>
  <si>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</si>
  <si>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</si>
  <si>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</si>
  <si>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</si>
  <si>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</si>
  <si>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</si>
  <si>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</si>
  <si>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</si>
  <si>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</si>
  <si>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</si>
  <si>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</si>
  <si>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</si>
  <si>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</si>
  <si>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</si>
  <si>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</si>
  <si>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</si>
  <si>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</si>
  <si>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</si>
  <si>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</si>
  <si>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</si>
  <si>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</si>
  <si>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</si>
  <si>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</si>
  <si>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</si>
  <si>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</si>
  <si>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</si>
  <si>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</si>
  <si>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</si>
  <si>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</si>
  <si>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</si>
  <si>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</si>
  <si>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</si>
  <si>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</si>
  <si>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</si>
  <si>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</si>
  <si>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</si>
  <si>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</si>
  <si>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</si>
  <si>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</si>
  <si>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</si>
  <si>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</si>
  <si>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</si>
  <si>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</si>
  <si>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</si>
  <si>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</si>
  <si>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</si>
  <si>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</si>
  <si>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</si>
  <si>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</si>
  <si>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</si>
  <si>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</si>
  <si>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</si>
  <si>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</si>
  <si>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</si>
  <si>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</si>
  <si>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</si>
  <si>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</si>
  <si>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</si>
  <si>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</si>
  <si>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</si>
  <si>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</si>
  <si>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</si>
  <si>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</si>
  <si>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</si>
  <si>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</si>
  <si>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</si>
  <si>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</si>
  <si>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</si>
  <si>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</si>
  <si>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</si>
  <si>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</si>
  <si>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</si>
  <si>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</si>
  <si>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</si>
  <si>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</si>
  <si>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</si>
  <si>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</si>
  <si>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</si>
  <si>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</si>
  <si>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</si>
  <si>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</si>
  <si>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</si>
  <si>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</si>
  <si>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</si>
  <si>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</si>
  <si>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</si>
  <si>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</si>
  <si>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</si>
  <si>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</si>
  <si>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</si>
  <si>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</si>
  <si>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</si>
  <si>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</si>
  <si>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</si>
  <si>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</si>
  <si>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</si>
  <si>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</si>
  <si>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</si>
  <si>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</si>
  <si>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</si>
  <si>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</si>
  <si>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</si>
  <si>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</si>
  <si>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</si>
  <si>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</si>
  <si>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</si>
  <si>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</si>
  <si>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</si>
  <si>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</si>
  <si>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</si>
  <si>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</si>
  <si>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</si>
  <si>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</si>
  <si>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</si>
  <si>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</si>
  <si>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</si>
  <si>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</si>
  <si>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</si>
  <si>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</si>
  <si>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</si>
  <si>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</si>
  <si>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</si>
  <si>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</si>
  <si>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</si>
  <si>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</si>
  <si>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</si>
  <si>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</si>
  <si>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</si>
  <si>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</si>
  <si>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</si>
  <si>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</si>
  <si>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</si>
  <si>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</si>
  <si>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</si>
  <si>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</si>
  <si>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</si>
  <si>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</si>
  <si>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</si>
  <si>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</si>
  <si>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</si>
  <si>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</si>
  <si>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</si>
  <si>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</si>
  <si>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</si>
  <si>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</si>
  <si>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</si>
  <si>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</si>
  <si>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</si>
  <si>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</si>
  <si>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</si>
  <si>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</si>
  <si>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</si>
  <si>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</si>
  <si>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</si>
  <si>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</si>
  <si>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</si>
  <si>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</si>
  <si>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</si>
  <si>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</si>
  <si>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</si>
  <si>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</si>
  <si>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</si>
  <si>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</si>
  <si>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</si>
  <si>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</si>
  <si>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</si>
  <si>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</si>
  <si>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</si>
  <si>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</si>
  <si>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</si>
  <si>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</si>
  <si>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</si>
  <si>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</si>
  <si>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</si>
  <si>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</si>
  <si>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</si>
  <si>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</si>
  <si>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</si>
  <si>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</si>
  <si>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</si>
  <si>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</si>
  <si>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</si>
  <si>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</si>
  <si>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</si>
  <si>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</si>
  <si>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</si>
  <si>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</si>
  <si>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</si>
  <si>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</si>
  <si>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</si>
  <si>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</si>
  <si>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</si>
  <si>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</si>
  <si>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</si>
  <si>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</si>
  <si>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</si>
  <si>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</si>
  <si>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</si>
  <si>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</si>
  <si>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</si>
  <si>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</si>
  <si>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</si>
  <si>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</si>
  <si>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</si>
  <si>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</si>
  <si>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</si>
  <si>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</si>
  <si>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</si>
  <si>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</si>
  <si>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</si>
  <si>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</si>
  <si>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</si>
  <si>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</si>
  <si>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</si>
  <si>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</si>
  <si>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</si>
  <si>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</si>
  <si>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</si>
  <si>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</si>
  <si>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</si>
  <si>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</si>
  <si>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</si>
  <si>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</si>
  <si>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</si>
  <si>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</si>
  <si>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</si>
  <si>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</si>
  <si>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</si>
  <si>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</si>
  <si>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</si>
  <si>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</si>
  <si>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</si>
  <si>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</si>
  <si>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</si>
  <si>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</si>
  <si>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</si>
  <si>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</si>
  <si>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</si>
  <si>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</si>
  <si>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</si>
  <si>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</si>
  <si>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</si>
  <si>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</si>
  <si>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</si>
  <si>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</si>
  <si>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</si>
  <si>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</si>
  <si>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</si>
  <si>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</si>
  <si>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</si>
  <si>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</si>
  <si>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</si>
  <si>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</si>
  <si>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</si>
  <si>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</si>
  <si>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</si>
  <si>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</si>
  <si>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</si>
  <si>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</si>
  <si>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</si>
  <si>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</si>
  <si>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</si>
  <si>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</si>
  <si>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</si>
  <si>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</si>
  <si>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</si>
  <si>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</si>
  <si>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</si>
  <si>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</si>
  <si>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</si>
  <si>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</si>
  <si>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</si>
  <si>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</si>
  <si>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</si>
  <si>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</si>
  <si>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</si>
  <si>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</si>
  <si>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</si>
  <si>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</si>
  <si>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</si>
  <si>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</si>
  <si>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</si>
  <si>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</si>
  <si>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</si>
  <si>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</si>
  <si>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</si>
  <si>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</si>
  <si>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</si>
  <si>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</si>
  <si>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</si>
  <si>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</si>
  <si>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</si>
  <si>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</si>
  <si>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</si>
  <si>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</si>
  <si>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</si>
  <si>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</si>
  <si>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</si>
  <si>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</si>
  <si>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</si>
  <si>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</si>
  <si>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</si>
  <si>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</si>
  <si>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</si>
  <si>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</si>
  <si>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</si>
  <si>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</si>
  <si>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</si>
  <si>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</si>
  <si>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</si>
  <si>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</si>
  <si>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</si>
  <si>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</si>
  <si>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</si>
  <si>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</si>
  <si>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</si>
  <si>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</si>
  <si>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</si>
  <si>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</si>
  <si>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</si>
  <si>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</si>
  <si>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</si>
  <si>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</si>
  <si>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</si>
  <si>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</si>
  <si>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</si>
  <si>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</si>
  <si>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</si>
  <si>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</si>
  <si>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</si>
  <si>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</si>
  <si>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</si>
  <si>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</si>
  <si>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</si>
  <si>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</si>
  <si>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</si>
  <si>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</si>
  <si>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</si>
  <si>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</si>
  <si>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</si>
  <si>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</si>
  <si>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</si>
  <si>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</si>
  <si>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</si>
  <si>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</si>
  <si>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</si>
  <si>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</si>
  <si>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</si>
  <si>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</si>
  <si>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</si>
  <si>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</si>
  <si>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</si>
  <si>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</si>
  <si>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</si>
  <si>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</si>
  <si>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</si>
  <si>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</si>
  <si>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</si>
  <si>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</si>
  <si>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</si>
  <si>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</si>
  <si>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</si>
  <si>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</si>
  <si>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</si>
  <si>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</si>
  <si>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</si>
  <si>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</si>
  <si>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</si>
  <si>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</si>
  <si>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</si>
  <si>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</si>
  <si>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</si>
  <si>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</si>
  <si>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</si>
  <si>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</si>
  <si>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</si>
  <si>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</si>
  <si>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</si>
  <si>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</si>
  <si>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</si>
  <si>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</si>
  <si>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</si>
  <si>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</si>
  <si>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</si>
  <si>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</si>
  <si>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</si>
  <si>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</si>
  <si>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</si>
  <si>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</si>
  <si>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</si>
  <si>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</si>
  <si>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</si>
  <si>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</si>
  <si>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</si>
  <si>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</si>
  <si>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</si>
  <si>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</si>
  <si>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</si>
  <si>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</si>
  <si>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</si>
  <si>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</si>
  <si>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</si>
  <si>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</si>
  <si>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</si>
  <si>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</si>
  <si>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</si>
  <si>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</si>
  <si>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</si>
  <si>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</si>
  <si>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</si>
  <si>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</si>
  <si>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</si>
  <si>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</si>
  <si>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</si>
  <si>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</si>
  <si>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</si>
  <si>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</si>
  <si>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</si>
  <si>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</si>
  <si>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</si>
  <si>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</si>
  <si>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</si>
  <si>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</si>
  <si>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</si>
  <si>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</si>
  <si>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</si>
  <si>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</si>
  <si>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</si>
  <si>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</si>
  <si>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</si>
  <si>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</si>
  <si>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</si>
  <si>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</si>
  <si>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</si>
  <si>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</si>
  <si>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</si>
  <si>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</si>
  <si>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</si>
  <si>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</si>
  <si>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</si>
  <si>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</si>
  <si>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</si>
  <si>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</si>
  <si>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</si>
  <si>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</si>
  <si>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</si>
  <si>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</si>
  <si>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</si>
  <si>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</si>
  <si>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</si>
  <si>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</si>
  <si>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</si>
  <si>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</si>
  <si>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</si>
  <si>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</si>
  <si>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</si>
  <si>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</si>
  <si>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</si>
  <si>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</si>
  <si>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</si>
  <si>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</si>
  <si>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</si>
  <si>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</si>
  <si>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</si>
  <si>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</si>
  <si>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</si>
  <si>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</si>
  <si>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</si>
  <si>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</si>
  <si>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</si>
  <si>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</si>
  <si>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</si>
  <si>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</si>
  <si>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</si>
  <si>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</si>
  <si>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</si>
  <si>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</si>
  <si>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</si>
  <si>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</si>
  <si>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</si>
  <si>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</si>
  <si>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</si>
  <si>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</si>
  <si>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</si>
  <si>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</si>
  <si>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</si>
  <si>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</si>
  <si>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</si>
  <si>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</si>
  <si>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</si>
  <si>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</si>
  <si>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</si>
  <si>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</si>
  <si>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</si>
  <si>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</si>
  <si>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</si>
  <si>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</si>
  <si>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</si>
  <si>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</si>
  <si>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</si>
  <si>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</si>
  <si>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</si>
  <si>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</si>
  <si>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</si>
  <si>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</si>
  <si>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</si>
  <si>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</si>
  <si>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</si>
  <si>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</si>
  <si>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</si>
  <si>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</si>
  <si>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</si>
  <si>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</si>
  <si>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</si>
  <si>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</si>
  <si>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</si>
  <si>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</si>
  <si>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</si>
  <si>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</si>
  <si>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</si>
  <si>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</si>
  <si>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</si>
  <si>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</si>
  <si>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</si>
  <si>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</si>
  <si>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</si>
  <si>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</si>
  <si>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</si>
  <si>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</si>
  <si>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</si>
  <si>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</si>
  <si>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</si>
  <si>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</si>
  <si>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</si>
  <si>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</si>
  <si>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</si>
  <si>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</si>
  <si>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</si>
  <si>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</si>
  <si>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</si>
  <si>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</si>
  <si>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</si>
  <si>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</si>
  <si>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</si>
  <si>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</si>
  <si>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</si>
  <si>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</si>
  <si>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</si>
  <si>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</si>
  <si>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</si>
  <si>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</si>
  <si>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</si>
  <si>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</si>
  <si>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</si>
  <si>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</si>
  <si>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</si>
  <si>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</si>
  <si>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</si>
  <si>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</si>
  <si>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</si>
  <si>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</si>
  <si>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</si>
  <si>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</si>
  <si>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</si>
  <si>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</si>
  <si>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</si>
  <si>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</si>
  <si>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</si>
  <si>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</si>
  <si>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</si>
  <si>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</si>
  <si>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</si>
  <si>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</si>
  <si>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</si>
  <si>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</si>
  <si>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</si>
  <si>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</si>
  <si>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</si>
  <si>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</si>
  <si>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</si>
  <si>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</si>
  <si>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</si>
  <si>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</si>
  <si>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</si>
  <si>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</si>
  <si>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</si>
  <si>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</si>
  <si>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</si>
  <si>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</si>
  <si>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</si>
  <si>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</si>
  <si>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</si>
  <si>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</si>
  <si>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</si>
  <si>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</si>
  <si>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</si>
  <si>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</si>
  <si>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</si>
  <si>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</si>
  <si>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</si>
  <si>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</si>
  <si>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</si>
  <si>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</si>
  <si>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</si>
  <si>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</si>
  <si>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</si>
  <si>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</si>
  <si>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</si>
  <si>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</si>
  <si>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</si>
  <si>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</si>
  <si>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</si>
  <si>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</si>
  <si>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</si>
  <si>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</si>
  <si>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</si>
  <si>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</si>
  <si>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</si>
  <si>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</si>
  <si>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</si>
  <si>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</si>
  <si>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</si>
  <si>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</si>
  <si>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</si>
  <si>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</si>
  <si>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</si>
  <si>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</si>
  <si>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</si>
  <si>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</si>
  <si>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</si>
  <si>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</si>
  <si>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</si>
  <si>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</si>
  <si>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</si>
  <si>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</si>
  <si>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</si>
  <si>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</si>
  <si>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</si>
  <si>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</si>
  <si>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</si>
  <si>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</si>
  <si>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</si>
  <si>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</si>
  <si>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</si>
  <si>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</si>
  <si>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</si>
  <si>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</si>
  <si>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</si>
  <si>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</si>
  <si>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</si>
  <si>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</si>
  <si>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</si>
  <si>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</si>
  <si>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</si>
  <si>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</si>
  <si>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</si>
  <si>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</si>
  <si>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</si>
  <si>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</si>
  <si>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</si>
  <si>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</si>
  <si>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</si>
  <si>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</si>
  <si>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</si>
  <si>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</si>
  <si>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</si>
  <si>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</si>
  <si>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</si>
  <si>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</si>
  <si>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</si>
  <si>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</si>
  <si>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</si>
  <si>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</si>
  <si>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</si>
  <si>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</si>
  <si>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</si>
  <si>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</si>
  <si>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</si>
  <si>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</si>
  <si>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</si>
  <si>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</si>
  <si>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</si>
  <si>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</si>
  <si>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</si>
  <si>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</si>
  <si>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</si>
  <si>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</si>
  <si>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</si>
  <si>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</si>
  <si>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</si>
  <si>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</si>
  <si>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</si>
  <si>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</si>
  <si>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</si>
  <si>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</si>
  <si>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</si>
  <si>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</si>
  <si>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</si>
  <si>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</si>
  <si>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</si>
  <si>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</si>
  <si>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</si>
  <si>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</si>
  <si>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</si>
  <si>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</si>
  <si>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</si>
  <si>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</si>
  <si>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</si>
  <si>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</si>
  <si>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</si>
  <si>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</si>
  <si>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</si>
  <si>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</si>
  <si>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</si>
  <si>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</si>
  <si>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</si>
  <si>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</si>
  <si>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</si>
  <si>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</si>
  <si>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</si>
  <si>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</si>
  <si>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</si>
  <si>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</si>
  <si>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</si>
  <si>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</si>
  <si>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</si>
  <si>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</si>
  <si>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</si>
  <si>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</si>
  <si>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</si>
  <si>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</si>
  <si>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</si>
  <si>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</si>
  <si>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</si>
  <si>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</si>
  <si>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</si>
  <si>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</si>
  <si>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</si>
  <si>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</si>
  <si>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</si>
  <si>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</si>
  <si>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</si>
  <si>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</si>
  <si>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</si>
  <si>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</si>
  <si>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</si>
  <si>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</si>
  <si>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</si>
  <si>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</si>
  <si>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</si>
  <si>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</si>
  <si>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</si>
  <si>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</si>
  <si>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</si>
  <si>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</si>
  <si>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</si>
  <si>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</si>
  <si>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</si>
  <si>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</si>
  <si>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</si>
  <si>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</si>
  <si>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</si>
  <si>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</si>
  <si>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</si>
  <si>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</si>
  <si>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</si>
  <si>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</si>
  <si>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</si>
  <si>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</si>
  <si>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</si>
  <si>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</si>
  <si>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</si>
  <si>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</si>
  <si>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</si>
  <si>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</si>
  <si>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</si>
  <si>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</si>
  <si>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</si>
  <si>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</si>
  <si>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</si>
  <si>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</si>
  <si>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</si>
  <si>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</si>
  <si>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</si>
  <si>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</si>
  <si>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</si>
  <si>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</si>
  <si>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</si>
  <si>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</si>
  <si>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</si>
  <si>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</si>
  <si>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</si>
  <si>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</si>
  <si>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</si>
  <si>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</si>
  <si>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</si>
  <si>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</si>
  <si>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</si>
  <si>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</si>
  <si>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</si>
  <si>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</si>
  <si>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</si>
  <si>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</si>
  <si>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</si>
  <si>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</si>
  <si>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</si>
  <si>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</si>
  <si>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</si>
  <si>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</si>
  <si>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</si>
  <si>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</si>
  <si>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</si>
  <si>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</si>
  <si>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</si>
  <si>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</si>
  <si>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</si>
  <si>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</si>
  <si>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</si>
  <si>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</si>
  <si>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</si>
  <si>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</si>
  <si>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</si>
  <si>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</si>
  <si>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</si>
  <si>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</si>
  <si>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</si>
  <si>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</si>
  <si>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</si>
  <si>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</si>
  <si>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</si>
  <si>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</si>
  <si>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</si>
  <si>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</si>
  <si>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</si>
  <si>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</si>
  <si>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</si>
  <si>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</si>
  <si>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</si>
  <si>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</si>
  <si>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</si>
  <si>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</si>
  <si>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</si>
  <si>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</si>
  <si>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</si>
  <si>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</si>
  <si>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</si>
  <si>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</si>
  <si>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</si>
  <si>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</si>
  <si>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</si>
  <si>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</si>
  <si>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</si>
  <si>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</si>
  <si>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</si>
  <si>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</si>
  <si>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</si>
  <si>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</si>
  <si>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</si>
  <si>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</si>
  <si>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</si>
  <si>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</si>
  <si>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</si>
  <si>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</si>
  <si>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</si>
  <si>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</si>
  <si>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</si>
  <si>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</si>
  <si>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</si>
  <si>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</si>
  <si>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</si>
  <si>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</si>
  <si>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</si>
  <si>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</si>
  <si>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</si>
  <si>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</si>
  <si>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</si>
  <si>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</si>
  <si>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</si>
  <si>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</si>
  <si>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</si>
  <si>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</si>
  <si>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</si>
  <si>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</si>
  <si>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</si>
  <si>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</si>
  <si>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</si>
  <si>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</si>
  <si>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</si>
  <si>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</si>
  <si>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</si>
  <si>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</si>
  <si>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</si>
  <si>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</si>
  <si>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</si>
  <si>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</si>
  <si>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</si>
  <si>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</si>
  <si>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</si>
  <si>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</si>
  <si>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</si>
  <si>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</si>
  <si>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</si>
  <si>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</si>
  <si>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</si>
  <si>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</si>
  <si>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</si>
  <si>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</si>
  <si>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</si>
  <si>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</si>
  <si>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</si>
  <si>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</si>
  <si>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</si>
  <si>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</si>
  <si>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</si>
  <si>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</si>
  <si>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</si>
  <si>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</si>
  <si>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</si>
  <si>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</si>
  <si>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</si>
  <si>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</si>
  <si>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</si>
  <si>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</si>
  <si>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</si>
  <si>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</si>
  <si>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</si>
  <si>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</si>
  <si>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</si>
  <si>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</si>
  <si>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</si>
  <si>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</si>
  <si>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</si>
  <si>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</si>
  <si>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</si>
  <si>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</si>
  <si>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</si>
  <si>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</si>
  <si>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</si>
  <si>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</si>
  <si>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</si>
  <si>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</si>
  <si>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</si>
  <si>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</si>
  <si>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</si>
  <si>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</si>
  <si>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</si>
  <si>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</si>
  <si>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</si>
  <si>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</si>
  <si>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</si>
  <si>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</si>
  <si>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</si>
  <si>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</si>
  <si>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</si>
  <si>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</si>
  <si>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</si>
  <si>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</si>
  <si>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</si>
  <si>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</si>
  <si>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</si>
  <si>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</si>
  <si>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</si>
  <si>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</si>
  <si>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</si>
  <si>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</si>
  <si>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</si>
  <si>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</si>
  <si>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</si>
  <si>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</si>
  <si>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</si>
  <si>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</si>
  <si>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</si>
  <si>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</si>
  <si>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</si>
  <si>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</si>
  <si>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</si>
  <si>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</si>
  <si>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</si>
  <si>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</si>
  <si>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</si>
  <si>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</si>
  <si>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</si>
  <si>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</si>
  <si>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</si>
  <si>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</si>
  <si>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</si>
  <si>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</si>
  <si>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</si>
  <si>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</si>
  <si>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</si>
  <si>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</si>
  <si>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</si>
  <si>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</si>
  <si>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</si>
  <si>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</si>
  <si>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</si>
  <si>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</si>
  <si>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</si>
  <si>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</si>
  <si>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</si>
  <si>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</si>
  <si>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</si>
  <si>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</si>
  <si>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</si>
  <si>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</si>
  <si>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</si>
  <si>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</si>
  <si>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</si>
  <si>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</si>
  <si>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</si>
  <si>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</si>
  <si>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</si>
  <si>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</si>
  <si>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</si>
  <si>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</si>
  <si>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</si>
  <si>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</si>
  <si>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</si>
  <si>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</si>
  <si>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</si>
  <si>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</si>
  <si>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</si>
  <si>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</si>
  <si>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</si>
  <si>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</si>
  <si>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</si>
  <si>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</si>
  <si>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</si>
  <si>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</si>
  <si>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</si>
  <si>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</si>
  <si>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</si>
  <si>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</si>
  <si>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</si>
  <si>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</si>
  <si>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</si>
  <si>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</si>
  <si>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</si>
  <si>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</si>
  <si>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</si>
  <si>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</si>
  <si>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</si>
  <si>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</si>
  <si>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</si>
  <si>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</si>
  <si>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</si>
  <si>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</si>
  <si>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</si>
  <si>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</si>
  <si>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</si>
  <si>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</si>
  <si>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</si>
  <si>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</si>
  <si>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</si>
  <si>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</si>
  <si>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</si>
  <si>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</si>
  <si>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</si>
  <si>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</si>
  <si>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</si>
  <si>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</si>
  <si>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</si>
  <si>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</si>
  <si>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</si>
  <si>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</si>
  <si>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</si>
  <si>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</si>
  <si>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</si>
  <si>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</si>
  <si>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</si>
  <si>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</si>
  <si>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</si>
  <si>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</si>
  <si>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</si>
  <si>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</si>
  <si>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</si>
  <si>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</si>
  <si>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</si>
  <si>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</si>
  <si>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</si>
  <si>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</si>
  <si>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</si>
  <si>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</si>
  <si>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</si>
  <si>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</si>
  <si>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</si>
  <si>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</si>
  <si>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</si>
  <si>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</si>
  <si>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</si>
  <si>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</si>
  <si>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</si>
  <si>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</si>
  <si>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</si>
  <si>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</si>
  <si>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</si>
  <si>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</si>
  <si>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</si>
  <si>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</si>
  <si>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</si>
  <si>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</si>
  <si>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</si>
  <si>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</si>
  <si>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</si>
  <si>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</si>
  <si>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</si>
  <si>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</si>
  <si>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</si>
  <si>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</si>
  <si>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</si>
  <si>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</si>
  <si>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</si>
  <si>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</si>
  <si>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</si>
  <si>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</si>
  <si>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</si>
  <si>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</si>
  <si>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</si>
  <si>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</si>
  <si>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</si>
  <si>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</si>
  <si>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</si>
  <si>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</si>
  <si>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</si>
  <si>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</si>
  <si>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</si>
  <si>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</si>
  <si>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</si>
  <si>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</si>
  <si>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</si>
  <si>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</si>
  <si>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</si>
  <si>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</si>
  <si>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</si>
  <si>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</si>
  <si>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</si>
  <si>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</si>
  <si>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</si>
  <si>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</si>
  <si>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</si>
  <si>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</si>
  <si>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</si>
  <si>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</si>
  <si>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</si>
  <si>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</si>
  <si>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</si>
  <si>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</si>
  <si>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</si>
  <si>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</si>
  <si>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</si>
  <si>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</si>
  <si>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</si>
  <si>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</si>
  <si>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</si>
  <si>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</si>
  <si>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</si>
  <si>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</si>
  <si>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</si>
  <si>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</si>
  <si>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</si>
  <si>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</si>
  <si>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</si>
  <si>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</si>
  <si>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</si>
  <si>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</si>
  <si>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</si>
  <si>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</si>
  <si>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</si>
  <si>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</si>
  <si>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</si>
  <si>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</si>
  <si>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</si>
  <si>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</si>
  <si>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</si>
  <si>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</si>
  <si>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</si>
  <si>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</si>
  <si>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</si>
  <si>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</si>
  <si>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</si>
  <si>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</si>
  <si>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</si>
  <si>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</si>
  <si>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</si>
  <si>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</si>
  <si>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</si>
  <si>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</si>
  <si>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</si>
  <si>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</si>
  <si>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</si>
  <si>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</si>
  <si>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</si>
  <si>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</si>
  <si>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</si>
  <si>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</si>
  <si>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</si>
  <si>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</si>
  <si>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</si>
  <si>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</si>
  <si>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</si>
  <si>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</si>
  <si>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</si>
  <si>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</si>
  <si>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</si>
  <si>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</si>
  <si>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</si>
  <si>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</si>
  <si>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</si>
  <si>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</si>
  <si>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</si>
  <si>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</si>
  <si>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</si>
  <si>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</si>
  <si>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</si>
  <si>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</si>
  <si>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</si>
  <si>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</si>
  <si>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</si>
  <si>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</si>
  <si>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</si>
  <si>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</si>
  <si>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</si>
  <si>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</si>
  <si>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</si>
  <si>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</si>
  <si>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</si>
  <si>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</si>
  <si>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</si>
  <si>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</si>
  <si>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</si>
  <si>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</si>
  <si>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</si>
  <si>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</si>
  <si>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</si>
  <si>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</si>
  <si>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</si>
  <si>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</si>
  <si>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</si>
  <si>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</si>
  <si>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</si>
  <si>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</si>
  <si>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</si>
  <si>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</si>
  <si>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</si>
  <si>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</si>
  <si>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</si>
  <si>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</si>
  <si>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</si>
  <si>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</si>
  <si>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</si>
  <si>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</si>
  <si>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</si>
  <si>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</si>
  <si>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</si>
  <si>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</si>
  <si>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</si>
  <si>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</si>
  <si>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</si>
  <si>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</si>
  <si>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</si>
  <si>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</si>
  <si>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</si>
  <si>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</si>
  <si>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</si>
  <si>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</si>
  <si>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</si>
  <si>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</si>
  <si>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</si>
  <si>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</si>
  <si>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</si>
  <si>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</si>
  <si>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</si>
  <si>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</si>
  <si>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</si>
  <si>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</si>
  <si>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</si>
  <si>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</si>
  <si>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</si>
  <si>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</si>
  <si>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</si>
  <si>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</si>
  <si>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</si>
  <si>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</si>
  <si>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</si>
  <si>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</si>
  <si>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</si>
  <si>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</si>
  <si>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</si>
  <si>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</si>
  <si>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</si>
  <si>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</si>
  <si>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</si>
  <si>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</si>
  <si>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</si>
  <si>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</si>
  <si>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</si>
  <si>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</si>
  <si>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</si>
  <si>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</si>
  <si>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</si>
  <si>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</si>
  <si>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</si>
  <si>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</si>
  <si>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</si>
  <si>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</si>
  <si>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</si>
  <si>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</si>
  <si>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</si>
  <si>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</si>
  <si>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</si>
  <si>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</si>
  <si>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</si>
  <si>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</si>
  <si>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</si>
  <si>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</si>
  <si>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</si>
  <si>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</si>
  <si>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</si>
  <si>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</si>
  <si>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</si>
  <si>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</si>
  <si>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</si>
  <si>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</si>
  <si>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</si>
  <si>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</si>
  <si>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</si>
  <si>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</si>
  <si>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</si>
  <si>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</si>
  <si>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</si>
  <si>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</si>
  <si>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</si>
  <si>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</si>
  <si>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</si>
  <si>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</si>
  <si>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</si>
  <si>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</si>
  <si>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</si>
  <si>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</si>
  <si>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</si>
  <si>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</si>
  <si>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</si>
  <si>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</si>
  <si>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</si>
  <si>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</si>
  <si>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</si>
  <si>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</si>
  <si>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</si>
  <si>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</si>
  <si>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</si>
  <si>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</si>
  <si>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</si>
  <si>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</si>
  <si>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</si>
  <si>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</si>
  <si>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</si>
  <si>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</si>
  <si>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</si>
  <si>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</si>
  <si>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</si>
  <si>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</si>
  <si>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</si>
  <si>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</si>
  <si>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</si>
  <si>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</si>
  <si>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</si>
  <si>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</si>
  <si>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</si>
  <si>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</si>
  <si>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</si>
  <si>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</si>
  <si>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</si>
  <si>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</si>
  <si>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</si>
  <si>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</si>
  <si>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</si>
  <si>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</si>
  <si>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</si>
  <si>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</si>
  <si>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</si>
  <si>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</si>
  <si>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</si>
  <si>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</si>
  <si>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</si>
  <si>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</si>
  <si>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</si>
  <si>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</si>
  <si>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</si>
  <si>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</si>
  <si>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</si>
  <si>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</si>
  <si>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</si>
  <si>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</si>
  <si>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</si>
  <si>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</si>
  <si>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</si>
  <si>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</si>
  <si>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</si>
  <si>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</si>
  <si>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</si>
  <si>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</si>
  <si>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</si>
  <si>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</si>
  <si>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</si>
  <si>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</si>
  <si>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</si>
  <si>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</si>
  <si>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</si>
  <si>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</si>
  <si>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</si>
  <si>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</si>
  <si>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</si>
  <si>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</si>
  <si>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</si>
  <si>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</si>
  <si>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</si>
  <si>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</si>
  <si>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</si>
  <si>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</si>
  <si>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</si>
  <si>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</si>
  <si>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</si>
  <si>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</si>
  <si>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</si>
  <si>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</si>
  <si>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</si>
  <si>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</si>
  <si>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</si>
  <si>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</si>
  <si>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</si>
  <si>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</si>
  <si>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</si>
  <si>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</si>
  <si>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</si>
  <si>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</si>
  <si>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</si>
  <si>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</si>
  <si>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</si>
  <si>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</si>
  <si>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</si>
  <si>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</si>
  <si>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</si>
  <si>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</si>
  <si>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</si>
  <si>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</si>
  <si>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</si>
  <si>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</si>
  <si>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</si>
  <si>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</si>
  <si>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</si>
  <si>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</si>
  <si>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</si>
  <si>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</si>
  <si>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</si>
  <si>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</si>
  <si>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</si>
  <si>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</si>
  <si>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</si>
  <si>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</si>
  <si>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</si>
  <si>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</si>
  <si>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</si>
  <si>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</si>
  <si>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</si>
  <si>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</si>
  <si>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</si>
  <si>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</si>
  <si>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</si>
  <si>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</si>
  <si>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</si>
  <si>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</si>
  <si>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</si>
  <si>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</si>
  <si>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</si>
  <si>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</si>
  <si>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</si>
  <si>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</si>
  <si>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</si>
  <si>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</si>
  <si>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</si>
  <si>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</si>
  <si>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</si>
  <si>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</si>
  <si>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</si>
  <si>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</si>
  <si>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</si>
  <si>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</si>
  <si>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</si>
  <si>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</si>
  <si>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</si>
  <si>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</si>
  <si>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</si>
  <si>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</si>
  <si>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</si>
  <si>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</si>
  <si>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</si>
  <si>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</si>
  <si>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</si>
  <si>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</si>
  <si>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</si>
  <si>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</si>
  <si>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</si>
  <si>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</si>
  <si>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</si>
  <si>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</si>
  <si>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</si>
  <si>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</si>
  <si>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</si>
  <si>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</si>
  <si>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</si>
  <si>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</si>
  <si>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</si>
  <si>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</si>
  <si>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</si>
  <si>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</si>
  <si>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</si>
  <si>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</si>
  <si>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</si>
  <si>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</si>
  <si>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</si>
  <si>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</si>
  <si>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</si>
  <si>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</si>
  <si>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</si>
  <si>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</si>
  <si>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</si>
  <si>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</si>
  <si>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</si>
  <si>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</si>
  <si>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</si>
  <si>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</si>
  <si>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</si>
  <si>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</si>
  <si>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</si>
  <si>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</si>
  <si>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</si>
  <si>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</si>
  <si>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</si>
  <si>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</si>
  <si>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</si>
  <si>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</si>
  <si>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</si>
  <si>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</si>
  <si>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</si>
  <si>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</si>
  <si>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</si>
  <si>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</si>
  <si>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</si>
  <si>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</si>
  <si>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</si>
  <si>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</si>
  <si>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</si>
  <si>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</si>
  <si>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</si>
  <si>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</si>
  <si>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</si>
  <si>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</si>
  <si>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</si>
  <si>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</si>
  <si>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</si>
  <si>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</si>
  <si>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</si>
  <si>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</si>
  <si>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</si>
  <si>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</si>
  <si>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</si>
  <si>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</si>
  <si>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</si>
  <si>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</si>
  <si>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</si>
  <si>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</si>
  <si>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</si>
  <si>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</si>
  <si>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</si>
  <si>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</si>
  <si>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</si>
  <si>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</si>
  <si>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</si>
  <si>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</si>
  <si>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</si>
  <si>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</si>
  <si>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</si>
  <si>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</si>
  <si>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</si>
  <si>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</si>
  <si>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</si>
  <si>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</si>
  <si>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</si>
  <si>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</si>
  <si>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</si>
  <si>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</si>
  <si>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</si>
  <si>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</si>
  <si>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</si>
  <si>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</si>
  <si>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</si>
  <si>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</si>
  <si>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</si>
  <si>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</si>
  <si>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</si>
  <si>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</si>
  <si>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</si>
  <si>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</si>
  <si>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</si>
  <si>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</si>
  <si>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</si>
  <si>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</si>
  <si>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</si>
  <si>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</si>
  <si>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</si>
  <si>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</si>
  <si>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</si>
  <si>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</si>
  <si>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</si>
  <si>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</si>
  <si>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</si>
  <si>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</si>
  <si>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</si>
  <si>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</si>
  <si>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</si>
  <si>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</si>
  <si>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</si>
  <si>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</si>
  <si>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</si>
  <si>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</si>
  <si>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</si>
  <si>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</si>
  <si>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</si>
  <si>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</si>
  <si>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</si>
  <si>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</si>
  <si>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</si>
  <si>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</si>
  <si>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</si>
  <si>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</si>
  <si>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</si>
  <si>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</si>
  <si>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</si>
  <si>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</si>
  <si>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</si>
  <si>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</si>
  <si>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</si>
  <si>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</si>
  <si>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</si>
  <si>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</si>
  <si>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</si>
  <si>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</si>
  <si>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</si>
  <si>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</si>
  <si>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</si>
  <si>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</si>
  <si>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</si>
  <si>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</si>
  <si>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</si>
  <si>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</si>
  <si>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</si>
  <si>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</si>
  <si>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</si>
  <si>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</si>
  <si>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</si>
  <si>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</si>
  <si>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</si>
  <si>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</si>
  <si>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</si>
  <si>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</si>
  <si>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</si>
  <si>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</si>
  <si>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</si>
  <si>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</si>
  <si>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</si>
  <si>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</si>
  <si>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</si>
  <si>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</si>
  <si>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</si>
  <si>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</si>
  <si>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</si>
  <si>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</si>
  <si>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</si>
  <si>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</si>
  <si>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</si>
  <si>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</si>
  <si>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</si>
  <si>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</si>
  <si>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</si>
  <si>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</si>
  <si>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</si>
  <si>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</si>
  <si>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</si>
  <si>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</si>
  <si>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</si>
  <si>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</si>
  <si>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</si>
  <si>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</si>
  <si>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</si>
  <si>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</si>
  <si>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</si>
  <si>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</si>
  <si>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</si>
  <si>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</si>
  <si>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</si>
  <si>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</si>
  <si>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</si>
  <si>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</si>
  <si>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</si>
  <si>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</si>
  <si>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</si>
  <si>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</si>
  <si>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</si>
  <si>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</si>
  <si>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</si>
  <si>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</si>
  <si>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</si>
  <si>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</si>
  <si>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</si>
  <si>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</si>
  <si>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</si>
  <si>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</si>
  <si>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</si>
  <si>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</si>
  <si>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</si>
  <si>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</si>
  <si>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</si>
  <si>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</si>
  <si>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</si>
  <si>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</si>
  <si>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</si>
  <si>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</si>
  <si>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</si>
  <si>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</si>
  <si>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</si>
  <si>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</si>
  <si>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</si>
  <si>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</si>
  <si>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</si>
  <si>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</si>
  <si>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</si>
  <si>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</si>
  <si>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</si>
  <si>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</si>
  <si>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</si>
  <si>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</si>
  <si>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</si>
  <si>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</si>
  <si>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</si>
  <si>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</si>
  <si>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</si>
  <si>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</si>
  <si>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</si>
  <si>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</si>
  <si>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</si>
  <si>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</si>
  <si>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</si>
  <si>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</si>
  <si>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</si>
  <si>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</si>
  <si>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</si>
  <si>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</si>
  <si>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</si>
  <si>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</si>
  <si>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</si>
  <si>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</si>
  <si>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</si>
  <si>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</si>
  <si>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</si>
  <si>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</si>
  <si>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</si>
  <si>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</si>
  <si>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</si>
  <si>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</si>
  <si>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</si>
  <si>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</si>
  <si>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</si>
  <si>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</si>
  <si>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</si>
  <si>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</si>
  <si>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</si>
  <si>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</si>
  <si>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</si>
  <si>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</si>
  <si>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</si>
  <si>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</si>
  <si>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</si>
  <si>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</si>
  <si>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</si>
  <si>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</si>
  <si>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</si>
  <si>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</si>
  <si>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</si>
  <si>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</si>
  <si>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</si>
  <si>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</si>
  <si>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</si>
  <si>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</si>
  <si>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</si>
  <si>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</si>
  <si>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</si>
  <si>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</si>
  <si>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</si>
  <si>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</si>
  <si>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</si>
  <si>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</si>
  <si>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</si>
  <si>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</si>
  <si>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</si>
  <si>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</si>
  <si>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</si>
  <si>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</si>
  <si>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</si>
  <si>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</si>
  <si>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</si>
  <si>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</si>
  <si>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</si>
  <si>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</si>
  <si>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</si>
  <si>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</si>
  <si>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</si>
  <si>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</si>
  <si>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</si>
  <si>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</si>
  <si>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</si>
  <si>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</si>
  <si>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</si>
  <si>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</si>
  <si>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</si>
  <si>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</si>
  <si>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</si>
  <si>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</si>
  <si>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</si>
  <si>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</si>
  <si>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</si>
  <si>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</si>
  <si>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</si>
  <si>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</si>
  <si>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</si>
  <si>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</si>
  <si>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</si>
  <si>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</si>
  <si>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</si>
  <si>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</si>
  <si>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</si>
  <si>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</si>
  <si>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</si>
  <si>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</si>
  <si>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</si>
  <si>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</si>
  <si>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</si>
  <si>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</si>
  <si>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</si>
  <si>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</si>
  <si>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</si>
  <si>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</si>
  <si>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</si>
  <si>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</si>
  <si>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</si>
  <si>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</si>
  <si>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</si>
  <si>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</si>
  <si>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</si>
  <si>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</si>
  <si>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</si>
  <si>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</si>
  <si>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</si>
  <si>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</si>
  <si>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</si>
  <si>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</si>
  <si>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</si>
  <si>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</si>
  <si>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</si>
  <si>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</si>
  <si>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</si>
  <si>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</si>
  <si>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</si>
  <si>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</si>
  <si>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</si>
  <si>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</si>
  <si>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</si>
  <si>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</si>
  <si>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</si>
  <si>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</si>
  <si>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</si>
  <si>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</si>
  <si>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</si>
  <si>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</si>
  <si>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</si>
  <si>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</si>
  <si>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</si>
  <si>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</si>
  <si>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</si>
  <si>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</si>
  <si>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</si>
  <si>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</si>
  <si>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</si>
  <si>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</si>
  <si>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</si>
  <si>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</si>
  <si>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</si>
  <si>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</si>
  <si>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</si>
  <si>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</si>
  <si>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</si>
  <si>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</si>
  <si>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</si>
  <si>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</si>
  <si>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</si>
  <si>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</si>
  <si>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</si>
  <si>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</si>
  <si>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</si>
  <si>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</si>
  <si>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</si>
  <si>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</si>
  <si>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</si>
  <si>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</si>
  <si>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</si>
  <si>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</si>
  <si>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</si>
  <si>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</si>
  <si>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</si>
  <si>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</si>
  <si>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</si>
  <si>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</si>
  <si>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</si>
  <si>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</si>
  <si>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</si>
  <si>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</si>
  <si>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</si>
  <si>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</si>
  <si>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</si>
  <si>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</si>
  <si>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</si>
  <si>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</si>
  <si>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</si>
  <si>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</si>
  <si>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</si>
  <si>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</si>
  <si>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</si>
  <si>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</si>
  <si>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</si>
  <si>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</si>
  <si>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</si>
  <si>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</si>
  <si>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</si>
  <si>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</si>
  <si>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</si>
  <si>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</si>
  <si>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</si>
  <si>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</si>
  <si>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</si>
  <si>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</si>
  <si>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</si>
  <si>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</si>
  <si>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</si>
  <si>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</si>
  <si>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</si>
  <si>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</si>
  <si>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</si>
  <si>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</si>
  <si>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</si>
  <si>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</si>
  <si>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</si>
  <si>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</si>
  <si>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</si>
  <si>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</si>
  <si>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</si>
  <si>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</si>
  <si>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</si>
  <si>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</si>
  <si>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</si>
  <si>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</si>
  <si>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</si>
  <si>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</si>
  <si>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</si>
  <si>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</si>
  <si>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</si>
  <si>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</si>
  <si>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</si>
  <si>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</si>
  <si>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</si>
  <si>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</si>
  <si>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</si>
  <si>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</si>
  <si>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</si>
  <si>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</si>
  <si>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</si>
  <si>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</si>
  <si>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</si>
  <si>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</si>
  <si>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</si>
  <si>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</si>
  <si>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</si>
  <si>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</si>
  <si>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</si>
  <si>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</si>
  <si>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</si>
  <si>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</si>
  <si>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</si>
  <si>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</si>
  <si>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</si>
  <si>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</si>
  <si>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</si>
  <si>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</si>
  <si>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</si>
  <si>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</si>
  <si>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</si>
  <si>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</si>
  <si>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</si>
  <si>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</si>
  <si>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</si>
  <si>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</si>
  <si>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</si>
  <si>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</si>
  <si>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</si>
  <si>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</si>
  <si>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</si>
  <si>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</si>
  <si>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</si>
  <si>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</si>
  <si>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</si>
  <si>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</si>
  <si>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</si>
  <si>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</si>
  <si>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</si>
  <si>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</si>
  <si>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</si>
  <si>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</si>
  <si>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</si>
  <si>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</si>
  <si>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</si>
  <si>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</si>
  <si>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</si>
  <si>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</si>
  <si>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</si>
  <si>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</si>
  <si>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</si>
  <si>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</si>
  <si>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</si>
  <si>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</si>
  <si>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</si>
  <si>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</si>
  <si>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</si>
  <si>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</si>
  <si>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</si>
  <si>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</si>
  <si>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</si>
  <si>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</si>
  <si>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</si>
  <si>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</si>
  <si>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</si>
  <si>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</si>
  <si>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</si>
  <si>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</si>
  <si>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</si>
  <si>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</si>
  <si>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</si>
  <si>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</si>
  <si>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</si>
  <si>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</si>
  <si>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</si>
  <si>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</si>
  <si>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</si>
  <si>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</si>
  <si>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</si>
  <si>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</si>
  <si>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</si>
  <si>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</si>
  <si>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</si>
  <si>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</si>
  <si>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</si>
  <si>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</si>
  <si>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</si>
  <si>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</si>
  <si>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</si>
  <si>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</si>
  <si>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</si>
  <si>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</si>
  <si>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</si>
  <si>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</si>
  <si>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</si>
  <si>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</si>
  <si>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</si>
  <si>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</si>
  <si>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</si>
  <si>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</si>
  <si>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</si>
  <si>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</si>
  <si>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</si>
  <si>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</si>
  <si>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</si>
  <si>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</si>
  <si>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</si>
  <si>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</si>
  <si>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</si>
  <si>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</si>
  <si>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</si>
  <si>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</si>
  <si>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</si>
  <si>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</si>
  <si>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</si>
  <si>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</si>
  <si>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</si>
  <si>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</si>
  <si>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</si>
  <si>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</si>
  <si>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</si>
  <si>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</si>
  <si>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</si>
  <si>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</si>
  <si>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</si>
  <si>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</si>
  <si>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</si>
  <si>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</si>
  <si>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</si>
  <si>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</si>
  <si>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</si>
  <si>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</si>
  <si>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</si>
  <si>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</si>
  <si>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</si>
  <si>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</si>
  <si>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</si>
  <si>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</si>
  <si>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</si>
  <si>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</si>
  <si>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</si>
  <si>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</si>
  <si>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</si>
  <si>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</si>
  <si>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</si>
  <si>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</si>
  <si>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</si>
  <si>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</si>
  <si>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</si>
  <si>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</si>
  <si>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</si>
  <si>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</si>
  <si>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</si>
  <si>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</si>
  <si>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</si>
  <si>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</si>
  <si>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</si>
  <si>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</si>
  <si>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</si>
  <si>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</si>
  <si>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</si>
  <si>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</si>
  <si>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</si>
  <si>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</si>
  <si>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</si>
  <si>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</si>
  <si>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</si>
  <si>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</si>
  <si>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</si>
  <si>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</si>
  <si>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</si>
  <si>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</si>
  <si>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</si>
  <si>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</si>
  <si>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</si>
  <si>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</si>
  <si>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</si>
  <si>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</si>
  <si>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</si>
  <si>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</si>
  <si>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</si>
  <si>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</si>
  <si>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</si>
  <si>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</si>
  <si>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</si>
  <si>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</si>
  <si>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</si>
  <si>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</si>
  <si>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</si>
  <si>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</si>
  <si>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</si>
  <si>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</si>
  <si>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</si>
  <si>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</si>
  <si>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</si>
  <si>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</si>
  <si>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</si>
  <si>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</si>
  <si>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</si>
  <si>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</si>
  <si>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</si>
  <si>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</si>
  <si>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</si>
  <si>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</si>
  <si>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</si>
  <si>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</si>
  <si>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</si>
  <si>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</si>
  <si>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</si>
  <si>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</si>
  <si>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</si>
  <si>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</si>
  <si>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</si>
  <si>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</si>
  <si>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</si>
  <si>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</si>
  <si>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</si>
  <si>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</si>
  <si>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</si>
  <si>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</si>
  <si>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</si>
  <si>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</si>
  <si>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</si>
  <si>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</si>
  <si>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</si>
  <si>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</si>
  <si>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</si>
  <si>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</si>
  <si>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</si>
  <si>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</si>
  <si>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</si>
  <si>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</si>
  <si>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</si>
  <si>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</si>
  <si>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</si>
  <si>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</si>
  <si>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</si>
  <si>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</si>
  <si>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</si>
  <si>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</si>
  <si>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</si>
  <si>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</si>
  <si>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</si>
  <si>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</si>
  <si>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</si>
  <si>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</si>
  <si>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</si>
  <si>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</si>
  <si>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</si>
  <si>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</si>
  <si>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</si>
  <si>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</si>
  <si>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</si>
  <si>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</si>
  <si>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</si>
  <si>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</si>
  <si>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</si>
  <si>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</si>
  <si>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</si>
  <si>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</si>
  <si>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</si>
  <si>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</si>
  <si>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</si>
  <si>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</si>
  <si>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</si>
  <si>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</si>
  <si>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</si>
  <si>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</si>
  <si>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</si>
  <si>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</si>
  <si>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</si>
  <si>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</si>
  <si>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</si>
  <si>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</si>
  <si>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</si>
  <si>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</si>
  <si>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</si>
  <si>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</si>
  <si>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</si>
  <si>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</si>
  <si>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</si>
  <si>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</si>
  <si>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</si>
  <si>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</si>
  <si>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</si>
  <si>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</si>
  <si>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</si>
  <si>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</si>
  <si>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</si>
  <si>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</si>
  <si>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</si>
  <si>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</si>
  <si>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</si>
  <si>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</si>
  <si>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</si>
  <si>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</si>
  <si>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</si>
  <si>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</si>
  <si>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</si>
  <si>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</si>
  <si>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</si>
  <si>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</si>
  <si>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</si>
  <si>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</si>
  <si>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</si>
  <si>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</si>
  <si>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</si>
  <si>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</si>
  <si>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</si>
  <si>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</si>
  <si>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</si>
  <si>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</si>
  <si>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</si>
  <si>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</si>
  <si>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</si>
  <si>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</si>
  <si>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</si>
  <si>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</si>
  <si>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</si>
  <si>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</si>
  <si>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</si>
  <si>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</si>
  <si>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</si>
  <si>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</si>
  <si>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</si>
  <si>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</si>
  <si>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</si>
  <si>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</si>
  <si>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</si>
  <si>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</si>
  <si>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</si>
  <si>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</si>
  <si>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</si>
  <si>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</si>
  <si>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</si>
  <si>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</si>
  <si>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</si>
  <si>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</si>
  <si>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</si>
  <si>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</si>
  <si>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</si>
  <si>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</si>
  <si>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</si>
  <si>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</si>
  <si>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</si>
  <si>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</si>
  <si>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</si>
  <si>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</si>
  <si>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</si>
  <si>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</si>
  <si>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</si>
  <si>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</si>
  <si>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</si>
  <si>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</si>
  <si>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</si>
  <si>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</si>
  <si>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</si>
  <si>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</si>
  <si>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</si>
  <si>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</si>
  <si>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</si>
  <si>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</si>
  <si>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</si>
  <si>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</si>
  <si>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</si>
  <si>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</si>
  <si>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</si>
  <si>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</si>
  <si>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</si>
  <si>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</si>
  <si>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</si>
  <si>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</si>
  <si>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</si>
  <si>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</si>
  <si>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</si>
  <si>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</si>
  <si>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</si>
  <si>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</si>
  <si>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</si>
  <si>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</si>
  <si>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</si>
  <si>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</si>
  <si>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</si>
  <si>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</si>
  <si>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</si>
  <si>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</si>
  <si>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</si>
  <si>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</si>
  <si>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</si>
  <si>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</si>
  <si>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</si>
  <si>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</si>
  <si>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</si>
  <si>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</si>
  <si>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</si>
  <si>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</si>
  <si>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</si>
  <si>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</si>
  <si>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</si>
  <si>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</si>
  <si>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</si>
  <si>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</si>
  <si>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</si>
  <si>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</si>
  <si>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</si>
  <si>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</si>
  <si>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</si>
  <si>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</si>
  <si>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</si>
  <si>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</si>
  <si>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</si>
  <si>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</si>
  <si>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</si>
  <si>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</si>
  <si>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</si>
  <si>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</si>
  <si>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</si>
  <si>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</si>
  <si>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</si>
  <si>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</si>
  <si>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</si>
  <si>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</si>
  <si>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</si>
  <si>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</si>
  <si>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</si>
  <si>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</si>
  <si>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</si>
  <si>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</si>
  <si>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</si>
  <si>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</si>
  <si>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</si>
  <si>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</si>
  <si>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</si>
  <si>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</si>
  <si>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</si>
  <si>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</si>
  <si>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</si>
  <si>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</si>
  <si>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</si>
  <si>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</si>
  <si>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</si>
  <si>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</si>
  <si>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</si>
  <si>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</si>
  <si>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</si>
  <si>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</si>
  <si>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</si>
  <si>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</si>
  <si>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</si>
  <si>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</si>
  <si>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</si>
  <si>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</si>
  <si>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</si>
  <si>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</si>
  <si>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</si>
  <si>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</si>
  <si>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</si>
  <si>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</si>
  <si>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</si>
  <si>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</si>
  <si>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</si>
  <si>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</si>
  <si>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</si>
  <si>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</si>
  <si>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</si>
  <si>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</si>
  <si>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</si>
  <si>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</si>
  <si>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</si>
  <si>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</si>
  <si>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</si>
  <si>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</si>
  <si>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</si>
  <si>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</si>
  <si>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</si>
  <si>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</si>
  <si>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</si>
  <si>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</si>
  <si>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</si>
  <si>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</si>
  <si>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</si>
  <si>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</si>
  <si>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</si>
  <si>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</si>
  <si>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</si>
  <si>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</si>
  <si>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</si>
  <si>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</si>
  <si>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</si>
  <si>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</si>
  <si>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</si>
  <si>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</si>
  <si>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</si>
  <si>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</si>
  <si>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</si>
  <si>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</si>
  <si>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</si>
  <si>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</si>
  <si>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</si>
  <si>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</si>
  <si>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</si>
  <si>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</si>
  <si>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</si>
  <si>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</si>
  <si>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</si>
  <si>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</si>
  <si>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</si>
  <si>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</si>
  <si>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</si>
  <si>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</si>
  <si>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</si>
  <si>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</si>
  <si>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</si>
  <si>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</si>
  <si>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</si>
  <si>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</si>
  <si>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</si>
  <si>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</si>
  <si>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</si>
  <si>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</si>
  <si>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</si>
  <si>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</si>
  <si>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</si>
  <si>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</si>
  <si>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</si>
  <si>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</si>
  <si>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</si>
  <si>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</si>
  <si>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</si>
  <si>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</si>
  <si>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</si>
  <si>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</si>
  <si>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</si>
  <si>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</si>
  <si>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</si>
  <si>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</si>
  <si>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</si>
  <si>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</si>
  <si>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</si>
  <si>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</si>
  <si>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</si>
  <si>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</si>
  <si>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</si>
  <si>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</si>
  <si>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</si>
  <si>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</si>
  <si>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</si>
  <si>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</si>
  <si>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</si>
  <si>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</si>
  <si>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</si>
  <si>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</si>
  <si>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</si>
  <si>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</si>
  <si>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</si>
  <si>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</si>
  <si>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</si>
  <si>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</si>
  <si>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</si>
  <si>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</si>
  <si>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</si>
  <si>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</si>
  <si>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</si>
  <si>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</si>
  <si>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</si>
  <si>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</si>
  <si>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</si>
  <si>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</si>
  <si>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</si>
  <si>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</si>
  <si>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</si>
  <si>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</si>
  <si>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</si>
  <si>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</si>
  <si>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</si>
  <si>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</si>
  <si>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</si>
  <si>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</si>
  <si>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</si>
  <si>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</si>
  <si>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</si>
  <si>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</si>
  <si>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</si>
  <si>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</si>
  <si>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</si>
  <si>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</si>
  <si>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</si>
  <si>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</si>
  <si>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</si>
  <si>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</si>
  <si>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</si>
  <si>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</si>
  <si>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</si>
  <si>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</si>
  <si>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</si>
  <si>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</si>
  <si>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</si>
  <si>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</si>
  <si>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</si>
  <si>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</si>
  <si>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</si>
  <si>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</si>
  <si>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</si>
  <si>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</si>
  <si>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</si>
  <si>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</si>
  <si>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</si>
  <si>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</si>
  <si>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</si>
  <si>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</si>
  <si>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</si>
  <si>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</si>
  <si>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</si>
  <si>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</si>
  <si>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</si>
  <si>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</si>
  <si>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</si>
  <si>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</si>
  <si>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</si>
  <si>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</si>
  <si>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</si>
  <si>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</si>
  <si>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</si>
  <si>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</si>
  <si>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</si>
  <si>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</si>
  <si>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</si>
  <si>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</si>
  <si>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</si>
  <si>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</si>
  <si>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</si>
  <si>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</si>
  <si>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</si>
  <si>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</si>
  <si>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</si>
  <si>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</si>
  <si>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</si>
  <si>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</si>
  <si>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</si>
  <si>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</si>
  <si>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</si>
  <si>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</si>
  <si>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</si>
  <si>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</si>
  <si>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</si>
  <si>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</si>
  <si>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</si>
  <si>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</si>
  <si>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</si>
  <si>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</si>
  <si>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</si>
  <si>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</si>
  <si>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</si>
  <si>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</si>
  <si>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</si>
  <si>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</si>
  <si>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</si>
  <si>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</si>
  <si>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</si>
  <si>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</si>
  <si>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</si>
  <si>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</si>
  <si>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</si>
  <si>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</si>
  <si>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</si>
  <si>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</si>
  <si>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</si>
  <si>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</si>
  <si>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</si>
  <si>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</si>
  <si>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</si>
  <si>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</si>
  <si>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</si>
  <si>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</si>
  <si>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</si>
  <si>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</si>
  <si>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</si>
  <si>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</si>
  <si>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</si>
  <si>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</si>
  <si>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</si>
  <si>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</si>
  <si>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</si>
  <si>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</si>
  <si>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</si>
  <si>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</si>
  <si>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</si>
  <si>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</si>
  <si>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</si>
  <si>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</si>
  <si>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</si>
  <si>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</si>
  <si>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</si>
  <si>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</si>
  <si>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</si>
  <si>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</si>
  <si>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</si>
  <si>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</si>
  <si>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</si>
  <si>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</si>
  <si>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</si>
  <si>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</si>
  <si>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</si>
  <si>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</si>
  <si>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</si>
  <si>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</si>
  <si>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</si>
  <si>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</si>
  <si>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</si>
  <si>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</si>
  <si>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</si>
  <si>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</si>
  <si>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</si>
  <si>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</si>
  <si>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</si>
  <si>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</si>
  <si>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</si>
  <si>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</si>
  <si>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</si>
  <si>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</si>
  <si>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</si>
  <si>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</si>
  <si>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</si>
  <si>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</si>
  <si>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</si>
  <si>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</si>
  <si>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</si>
  <si>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</si>
  <si>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</si>
  <si>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</si>
  <si>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</si>
  <si>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</si>
  <si>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</si>
  <si>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</si>
  <si>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</si>
  <si>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</si>
  <si>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</si>
  <si>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</si>
  <si>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</si>
  <si>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</si>
  <si>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</si>
  <si>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</si>
  <si>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</si>
  <si>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</si>
  <si>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</si>
  <si>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</si>
  <si>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</si>
  <si>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</si>
  <si>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</si>
  <si>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</si>
  <si>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</si>
  <si>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</si>
  <si>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</si>
  <si>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</si>
  <si>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</si>
  <si>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</si>
  <si>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</si>
  <si>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</si>
  <si>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</si>
  <si>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</si>
  <si>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</si>
  <si>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</si>
  <si>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</si>
  <si>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</si>
  <si>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</si>
  <si>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</si>
  <si>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</si>
  <si>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</si>
  <si>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</si>
  <si>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</si>
  <si>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</si>
  <si>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</si>
  <si>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</si>
  <si>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</si>
  <si>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</si>
  <si>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</si>
  <si>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</si>
  <si>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</si>
  <si>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</si>
  <si>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</si>
  <si>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</si>
  <si>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</si>
  <si>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</si>
  <si>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</si>
  <si>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</si>
  <si>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</si>
  <si>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</si>
  <si>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</si>
  <si>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</si>
  <si>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</si>
  <si>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</si>
  <si>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</si>
  <si>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</si>
  <si>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</si>
  <si>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</si>
  <si>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</si>
  <si>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</si>
  <si>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</si>
  <si>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</si>
  <si>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</si>
  <si>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</si>
  <si>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</si>
  <si>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</si>
  <si>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</si>
  <si>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</si>
  <si>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</si>
  <si>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</si>
  <si>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</si>
  <si>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</si>
  <si>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</si>
  <si>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</si>
  <si>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</si>
  <si>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</si>
  <si>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</si>
  <si>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</si>
  <si>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</si>
  <si>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</si>
  <si>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</si>
  <si>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</si>
  <si>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</si>
  <si>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</si>
  <si>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</si>
  <si>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</si>
  <si>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</si>
  <si>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</si>
  <si>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</si>
  <si>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</si>
  <si>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</si>
  <si>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</si>
  <si>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</si>
  <si>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</si>
  <si>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</si>
  <si>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</si>
  <si>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</si>
  <si>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</si>
  <si>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</si>
  <si>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</si>
  <si>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</si>
  <si>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</si>
  <si>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</si>
  <si>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</si>
  <si>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</si>
  <si>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</si>
  <si>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</si>
  <si>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</si>
  <si>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</si>
  <si>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</si>
  <si>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</si>
  <si>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</si>
  <si>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</si>
  <si>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</si>
  <si>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</si>
  <si>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</si>
  <si>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</si>
  <si>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</si>
  <si>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</si>
  <si>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</si>
  <si>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</si>
  <si>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</si>
  <si>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</si>
  <si>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</si>
  <si>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</si>
  <si>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</si>
  <si>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</si>
  <si>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</si>
  <si>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</si>
  <si>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</si>
  <si>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</si>
  <si>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</si>
  <si>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</si>
  <si>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</si>
  <si>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</si>
  <si>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</si>
  <si>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</si>
  <si>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</si>
  <si>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</si>
  <si>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</si>
  <si>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</si>
  <si>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</si>
  <si>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</si>
  <si>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</si>
  <si>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</si>
  <si>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</si>
  <si>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</si>
  <si>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</si>
  <si>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</si>
  <si>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</si>
  <si>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</si>
  <si>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</si>
  <si>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</si>
  <si>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</si>
  <si>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</si>
  <si>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</si>
  <si>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</si>
  <si>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</si>
  <si>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</si>
  <si>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</si>
  <si>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</si>
  <si>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</si>
  <si>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</si>
  <si>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</si>
  <si>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</si>
  <si>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</si>
  <si>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</si>
  <si>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</si>
  <si>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</si>
  <si>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</si>
  <si>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</si>
  <si>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</si>
  <si>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</si>
  <si>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</si>
  <si>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</si>
  <si>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</si>
  <si>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</si>
  <si>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</si>
  <si>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</si>
  <si>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</si>
  <si>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</si>
  <si>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</si>
  <si>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</si>
  <si>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</si>
  <si>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</si>
  <si>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</si>
  <si>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</si>
  <si>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</si>
  <si>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</si>
  <si>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</si>
  <si>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</si>
  <si>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</si>
  <si>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</si>
  <si>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</si>
  <si>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</si>
  <si>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</si>
  <si>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</si>
  <si>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</si>
  <si>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</si>
  <si>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</si>
  <si>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</si>
  <si>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</si>
  <si>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</si>
  <si>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</si>
  <si>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</si>
  <si>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</si>
  <si>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</si>
  <si>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</si>
  <si>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</si>
  <si>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</si>
  <si>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</si>
  <si>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</si>
  <si>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</si>
  <si>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</si>
  <si>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</si>
  <si>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</si>
  <si>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</si>
  <si>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</si>
  <si>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</si>
  <si>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</si>
  <si>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</si>
  <si>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</si>
  <si>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</si>
  <si>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</si>
  <si>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</si>
  <si>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</si>
  <si>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</si>
  <si>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</si>
  <si>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</si>
  <si>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</si>
  <si>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</si>
  <si>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</si>
  <si>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</si>
  <si>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</si>
  <si>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</si>
  <si>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</si>
  <si>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</si>
  <si>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</si>
  <si>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</si>
  <si>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</si>
  <si>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</si>
  <si>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</si>
  <si>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</si>
  <si>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</si>
  <si>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</si>
  <si>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</si>
  <si>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</si>
  <si>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</si>
  <si>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</si>
  <si>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</si>
  <si>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</si>
  <si>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</si>
  <si>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</si>
  <si>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</si>
  <si>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</si>
  <si>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</si>
  <si>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</si>
  <si>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</si>
  <si>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</si>
  <si>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</si>
  <si>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</si>
  <si>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</si>
  <si>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</si>
  <si>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</si>
  <si>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</si>
  <si>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</si>
  <si>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</si>
  <si>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</si>
  <si>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</si>
  <si>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</si>
  <si>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</si>
  <si>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</si>
  <si>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</si>
  <si>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</si>
  <si>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</si>
  <si>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</si>
  <si>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</si>
  <si>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</si>
  <si>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</si>
  <si>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</si>
  <si>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</si>
  <si>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</si>
  <si>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</si>
  <si>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</si>
  <si>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</si>
  <si>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</si>
  <si>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</si>
  <si>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</si>
  <si>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</si>
  <si>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</si>
  <si>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</si>
  <si>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</si>
  <si>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</si>
  <si>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</si>
  <si>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</si>
  <si>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</si>
  <si>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</si>
  <si>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</si>
  <si>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</si>
  <si>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</si>
  <si>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</si>
  <si>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</si>
  <si>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</si>
  <si>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</si>
  <si>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</si>
  <si>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</si>
  <si>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</si>
  <si>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</si>
  <si>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</si>
  <si>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</si>
  <si>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</si>
  <si>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</si>
  <si>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</si>
  <si>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</si>
  <si>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</si>
  <si>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</si>
  <si>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</si>
  <si>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</si>
  <si>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</si>
  <si>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</si>
  <si>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</si>
  <si>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</si>
  <si>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</si>
  <si>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</si>
  <si>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</si>
  <si>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</si>
  <si>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</si>
  <si>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</si>
  <si>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</si>
  <si>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</si>
  <si>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</si>
  <si>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</si>
  <si>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</si>
  <si>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</si>
  <si>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</si>
  <si>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</si>
  <si>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</si>
  <si>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</si>
  <si>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</si>
  <si>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</si>
  <si>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</si>
  <si>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</si>
  <si>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</si>
  <si>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</si>
  <si>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</si>
  <si>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</si>
  <si>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</si>
  <si>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</si>
  <si>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</si>
  <si>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</si>
  <si>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</si>
  <si>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</si>
  <si>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</si>
  <si>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</si>
  <si>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</si>
  <si>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</si>
  <si>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</si>
  <si>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</si>
  <si>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</si>
  <si>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</si>
  <si>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</si>
  <si>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</si>
  <si>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</si>
  <si>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</si>
  <si>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</si>
  <si>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</si>
  <si>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</si>
  <si>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</si>
  <si>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</si>
  <si>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</si>
  <si>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</si>
  <si>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</si>
  <si>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</si>
  <si>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</si>
  <si>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</si>
  <si>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</si>
  <si>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</si>
  <si>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</si>
  <si>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</si>
  <si>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</si>
  <si>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</si>
  <si>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</si>
  <si>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</si>
  <si>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</si>
  <si>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</si>
  <si>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</si>
  <si>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</si>
  <si>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</si>
  <si>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</si>
  <si>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</si>
  <si>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</si>
  <si>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</si>
  <si>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</si>
  <si>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</si>
  <si>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</si>
  <si>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</si>
  <si>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</si>
  <si>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</si>
  <si>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</si>
  <si>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</si>
  <si>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</si>
  <si>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</si>
  <si>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</si>
  <si>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</si>
  <si>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</si>
  <si>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</si>
  <si>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</si>
  <si>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</si>
  <si>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</si>
  <si>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</si>
  <si>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</si>
  <si>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</si>
  <si>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</si>
  <si>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</si>
  <si>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</si>
  <si>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</si>
  <si>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</si>
  <si>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</si>
  <si>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</si>
  <si>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</si>
  <si>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</si>
  <si>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</si>
  <si>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</si>
  <si>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</si>
  <si>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</si>
  <si>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</si>
  <si>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</si>
  <si>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</si>
  <si>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</si>
  <si>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</si>
  <si>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</si>
  <si>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</si>
  <si>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</si>
  <si>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</si>
  <si>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</si>
  <si>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</si>
  <si>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</si>
  <si>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</si>
  <si>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</si>
  <si>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</si>
  <si>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</si>
  <si>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</si>
  <si>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</si>
  <si>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</si>
  <si>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</si>
  <si>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</si>
  <si>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</si>
  <si>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</si>
  <si>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</si>
  <si>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</si>
  <si>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</si>
  <si>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</si>
  <si>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</si>
  <si>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</si>
  <si>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</si>
  <si>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</si>
  <si>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</si>
  <si>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</si>
  <si>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</si>
  <si>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</si>
  <si>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</si>
  <si>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</si>
  <si>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</si>
  <si>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</si>
  <si>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</si>
  <si>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</si>
  <si>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</si>
  <si>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</si>
  <si>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</si>
  <si>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</si>
  <si>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</si>
  <si>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</si>
  <si>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</si>
  <si>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</si>
  <si>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</si>
  <si>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</si>
  <si>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</si>
  <si>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</si>
  <si>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</si>
  <si>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</si>
  <si>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</si>
  <si>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</si>
  <si>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</si>
  <si>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</si>
  <si>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</si>
  <si>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</si>
  <si>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</si>
  <si>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</si>
  <si>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</si>
  <si>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</si>
  <si>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</si>
  <si>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</si>
  <si>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</si>
  <si>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</si>
  <si>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</si>
  <si>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</si>
  <si>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</si>
  <si>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</si>
  <si>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</si>
  <si>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</si>
  <si>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</si>
  <si>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</si>
  <si>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</si>
  <si>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</si>
  <si>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</si>
  <si>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</si>
  <si>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</si>
  <si>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</si>
  <si>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</si>
  <si>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</si>
  <si>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</si>
  <si>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</si>
  <si>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</si>
  <si>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</si>
  <si>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</si>
  <si>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</si>
  <si>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</si>
  <si>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</si>
  <si>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</si>
  <si>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</si>
  <si>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</si>
  <si>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</si>
  <si>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</si>
  <si>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</si>
  <si>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</si>
  <si>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</si>
  <si>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</si>
  <si>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</si>
  <si>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</si>
  <si>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</si>
  <si>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</si>
  <si>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</si>
  <si>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</si>
  <si>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</si>
  <si>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</si>
  <si>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</si>
  <si>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</si>
  <si>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</si>
  <si>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</si>
  <si>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</si>
  <si>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</si>
  <si>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</si>
  <si>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</si>
  <si>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</si>
  <si>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</si>
  <si>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</si>
  <si>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</si>
  <si>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</si>
  <si>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</si>
  <si>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</si>
  <si>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</si>
  <si>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</si>
  <si>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</si>
  <si>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</si>
  <si>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</si>
  <si>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</si>
  <si>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</si>
  <si>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</si>
  <si>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</si>
  <si>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</si>
  <si>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</si>
  <si>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</si>
  <si>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</si>
  <si>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</si>
  <si>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</si>
  <si>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</si>
  <si>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</si>
  <si>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</si>
  <si>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</si>
  <si>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</si>
  <si>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</si>
  <si>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</si>
  <si>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</si>
  <si>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</si>
  <si>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</si>
  <si>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</si>
  <si>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</si>
  <si>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</si>
  <si>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</si>
  <si>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</si>
  <si>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</si>
  <si>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</si>
  <si>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</si>
  <si>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</si>
  <si>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</si>
  <si>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</si>
  <si>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</si>
  <si>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</si>
  <si>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</si>
  <si>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</si>
  <si>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</si>
  <si>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</si>
  <si>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</si>
  <si>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</si>
  <si>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</si>
  <si>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</si>
  <si>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</si>
  <si>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</si>
  <si>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</si>
  <si>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</si>
  <si>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</si>
  <si>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</si>
  <si>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</si>
  <si>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</si>
  <si>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</si>
  <si>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</si>
  <si>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</si>
  <si>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</si>
  <si>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</si>
  <si>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</si>
  <si>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</si>
  <si>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</si>
  <si>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</si>
  <si>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</si>
  <si>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</si>
  <si>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</si>
  <si>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</si>
  <si>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</si>
  <si>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</si>
  <si>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</si>
  <si>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</si>
  <si>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</si>
  <si>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</si>
  <si>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</si>
  <si>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</si>
  <si>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</si>
  <si>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</si>
  <si>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</si>
  <si>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</si>
  <si>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</si>
  <si>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</si>
  <si>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</si>
  <si>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</si>
  <si>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</si>
  <si>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</si>
  <si>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</si>
  <si>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</si>
  <si>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</si>
  <si>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</si>
  <si>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</si>
  <si>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</si>
  <si>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</si>
  <si>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</si>
  <si>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</si>
  <si>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</si>
  <si>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</si>
  <si>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</si>
  <si>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</si>
  <si>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</si>
  <si>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</si>
  <si>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</si>
  <si>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</si>
  <si>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</si>
  <si>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</si>
  <si>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</si>
  <si>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</si>
  <si>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</si>
  <si>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</si>
  <si>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</si>
  <si>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</si>
  <si>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</si>
  <si>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</si>
  <si>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</si>
  <si>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</si>
  <si>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</si>
  <si>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</si>
  <si>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</si>
  <si>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</si>
  <si>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</si>
  <si>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</si>
  <si>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</si>
  <si>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</si>
  <si>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</si>
  <si>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</si>
  <si>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</si>
  <si>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</si>
  <si>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</si>
  <si>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</si>
  <si>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</si>
  <si>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</si>
  <si>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</si>
  <si>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</si>
  <si>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</si>
  <si>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</si>
  <si>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</si>
  <si>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</si>
  <si>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</si>
  <si>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</si>
  <si>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</si>
  <si>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</si>
  <si>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</si>
  <si>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</si>
  <si>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</si>
  <si>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</si>
  <si>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</si>
  <si>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</si>
  <si>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</si>
  <si>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</si>
  <si>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</si>
  <si>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</si>
  <si>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</si>
  <si>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</si>
  <si>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</si>
  <si>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</si>
  <si>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</si>
  <si>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</si>
  <si>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</si>
  <si>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</si>
  <si>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</si>
  <si>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</si>
  <si>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</si>
  <si>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</si>
  <si>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</si>
  <si>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</si>
  <si>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</si>
  <si>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</si>
  <si>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</si>
  <si>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</si>
  <si>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</si>
  <si>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</si>
  <si>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</si>
  <si>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</si>
  <si>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</si>
  <si>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</si>
  <si>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</si>
  <si>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</si>
  <si>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</si>
  <si>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</si>
  <si>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</si>
  <si>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</si>
  <si>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</si>
  <si>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</si>
  <si>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</si>
  <si>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</si>
  <si>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</si>
  <si>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</si>
  <si>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</si>
  <si>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</si>
  <si>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</si>
  <si>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</si>
  <si>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</si>
  <si>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</si>
  <si>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</si>
  <si>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</si>
  <si>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</si>
  <si>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</si>
  <si>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</si>
  <si>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</si>
  <si>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</si>
  <si>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</si>
  <si>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</si>
  <si>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</si>
  <si>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</si>
  <si>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</si>
  <si>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</si>
  <si>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</si>
  <si>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</si>
  <si>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</si>
  <si>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</si>
  <si>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</si>
  <si>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</si>
  <si>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</si>
  <si>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</si>
  <si>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</si>
  <si>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</si>
  <si>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</si>
  <si>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</si>
  <si>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</si>
  <si>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</si>
  <si>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</si>
  <si>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</si>
  <si>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</si>
  <si>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</si>
  <si>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</si>
  <si>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</si>
  <si>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</si>
  <si>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</si>
  <si>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</si>
  <si>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</si>
  <si>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</si>
  <si>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</si>
  <si>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</si>
  <si>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</si>
  <si>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</si>
  <si>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</si>
  <si>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</si>
  <si>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</si>
  <si>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</si>
  <si>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</si>
  <si>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</si>
  <si>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</si>
  <si>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</si>
  <si>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</si>
  <si>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</si>
  <si>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</si>
  <si>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</si>
  <si>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</si>
  <si>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</si>
  <si>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</si>
  <si>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</si>
  <si>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</si>
  <si>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</si>
  <si>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</si>
  <si>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</si>
  <si>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</si>
  <si>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</si>
  <si>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</si>
  <si>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</si>
  <si>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</si>
  <si>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</si>
  <si>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</si>
  <si>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</si>
  <si>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</si>
  <si>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</si>
  <si>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</si>
  <si>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</si>
  <si>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</si>
  <si>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</si>
  <si>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</si>
  <si>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</si>
  <si>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</si>
  <si>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</si>
  <si>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</si>
  <si>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</si>
  <si>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</si>
  <si>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</si>
  <si>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</si>
  <si>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</si>
  <si>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</si>
  <si>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</si>
  <si>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</si>
  <si>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</si>
  <si>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</si>
  <si>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</si>
  <si>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</si>
  <si>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</si>
  <si>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</si>
  <si>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</si>
  <si>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</si>
  <si>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</si>
  <si>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</si>
  <si>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</si>
  <si>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</si>
  <si>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</si>
  <si>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</si>
  <si>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</si>
  <si>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</si>
  <si>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</si>
  <si>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</si>
  <si>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</si>
  <si>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</si>
  <si>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</si>
  <si>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</si>
  <si>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</si>
  <si>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</si>
  <si>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</si>
  <si>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</si>
  <si>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</si>
  <si>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</si>
  <si>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</si>
  <si>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</si>
  <si>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</si>
  <si>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</si>
  <si>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</si>
  <si>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</si>
  <si>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</si>
  <si>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</si>
  <si>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</si>
  <si>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</si>
  <si>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</si>
  <si>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</si>
  <si>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</si>
  <si>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</si>
  <si>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</si>
  <si>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</si>
  <si>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</si>
  <si>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</si>
  <si>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</si>
  <si>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</si>
  <si>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</si>
  <si>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</si>
  <si>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</si>
  <si>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</si>
  <si>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</si>
  <si>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</si>
  <si>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</si>
  <si>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</si>
  <si>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</si>
  <si>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</si>
  <si>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</si>
  <si>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</si>
  <si>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</si>
  <si>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</si>
  <si>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</si>
  <si>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</si>
  <si>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</si>
  <si>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</si>
  <si>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</si>
  <si>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</si>
  <si>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</si>
  <si>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</si>
  <si>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</si>
  <si>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</si>
  <si>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</si>
  <si>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</si>
  <si>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</si>
  <si>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</si>
  <si>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</si>
  <si>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</si>
  <si>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</si>
  <si>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</si>
  <si>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</si>
  <si>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</si>
  <si>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</si>
  <si>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</si>
  <si>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</si>
  <si>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</si>
  <si>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</si>
  <si>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</si>
  <si>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</si>
  <si>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</si>
  <si>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</si>
  <si>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</si>
  <si>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</si>
  <si>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</si>
  <si>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</si>
  <si>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</si>
  <si>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</si>
  <si>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</si>
  <si>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</si>
  <si>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</si>
  <si>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</si>
  <si>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</si>
  <si>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</si>
  <si>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</si>
  <si>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</si>
  <si>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</si>
  <si>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</si>
  <si>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</si>
  <si>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</si>
  <si>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</si>
  <si>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</si>
  <si>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</si>
  <si>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</si>
  <si>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</si>
  <si>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</si>
  <si>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</si>
  <si>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</si>
  <si>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</si>
  <si>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</si>
  <si>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</si>
  <si>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</si>
  <si>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</si>
  <si>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</si>
  <si>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</si>
  <si>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</si>
  <si>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</si>
  <si>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</si>
  <si>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</si>
  <si>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</si>
  <si>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</si>
  <si>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</si>
  <si>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</si>
  <si>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</si>
  <si>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</si>
  <si>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</si>
  <si>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</si>
  <si>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</si>
  <si>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</si>
  <si>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</si>
  <si>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</si>
  <si>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</si>
  <si>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</si>
  <si>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</si>
  <si>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</si>
  <si>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</si>
  <si>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</si>
  <si>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</si>
  <si>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</si>
  <si>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</si>
  <si>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</si>
  <si>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</si>
  <si>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</si>
  <si>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</si>
  <si>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</si>
  <si>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</si>
  <si>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</si>
  <si>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</si>
  <si>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</si>
  <si>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</si>
  <si>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</si>
  <si>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</si>
  <si>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</si>
  <si>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</si>
  <si>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</si>
  <si>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</si>
  <si>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</si>
  <si>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</si>
  <si>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</si>
  <si>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</si>
  <si>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</si>
  <si>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</si>
  <si>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</si>
  <si>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</si>
  <si>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</si>
  <si>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</si>
  <si>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</si>
  <si>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</si>
  <si>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</si>
  <si>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</si>
  <si>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</si>
  <si>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</si>
  <si>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</si>
  <si>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</si>
  <si>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</si>
  <si>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</si>
  <si>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</si>
  <si>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</si>
  <si>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</si>
  <si>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</si>
  <si>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</si>
  <si>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</si>
  <si>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</si>
  <si>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</si>
  <si>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</si>
  <si>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</si>
  <si>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</si>
  <si>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</si>
  <si>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</si>
  <si>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</si>
  <si>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</si>
  <si>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</si>
  <si>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</si>
  <si>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</si>
  <si>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</si>
  <si>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</si>
  <si>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</si>
  <si>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</si>
  <si>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</si>
  <si>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</si>
  <si>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</si>
  <si>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</si>
  <si>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</si>
  <si>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</si>
  <si>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</si>
  <si>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</si>
  <si>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</si>
  <si>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</si>
  <si>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</si>
  <si>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</si>
  <si>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</si>
  <si>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</si>
  <si>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</si>
  <si>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</si>
  <si>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</si>
  <si>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</si>
  <si>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</si>
  <si>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</si>
  <si>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</si>
  <si>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</si>
  <si>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</si>
  <si>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</si>
  <si>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</si>
  <si>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</si>
  <si>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</si>
  <si>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</si>
  <si>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</si>
  <si>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</si>
  <si>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</si>
  <si>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</si>
  <si>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</si>
  <si>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</si>
  <si>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</si>
  <si>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</si>
  <si>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</si>
  <si>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</si>
  <si>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</si>
  <si>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</si>
  <si>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</si>
  <si>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</si>
  <si>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</si>
  <si>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</si>
  <si>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</si>
  <si>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</si>
  <si>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</si>
  <si>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</si>
  <si>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</si>
  <si>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</si>
  <si>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</si>
  <si>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</si>
  <si>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</si>
  <si>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</si>
  <si>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</si>
  <si>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</si>
  <si>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</si>
  <si>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</si>
  <si>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</si>
  <si>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</si>
  <si>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</si>
  <si>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</si>
  <si>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</si>
  <si>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</si>
  <si>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</si>
  <si>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</si>
  <si>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</si>
  <si>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</si>
  <si>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</si>
  <si>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</si>
  <si>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</si>
  <si>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</si>
  <si>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</si>
  <si>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</si>
  <si>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</si>
  <si>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</si>
  <si>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</si>
  <si>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</si>
  <si>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</si>
  <si>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</si>
  <si>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</si>
  <si>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</si>
  <si>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</si>
  <si>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</si>
  <si>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</si>
  <si>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</si>
  <si>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</si>
  <si>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</si>
  <si>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</si>
  <si>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</si>
  <si>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</si>
  <si>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</si>
  <si>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</si>
  <si>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</si>
  <si>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</si>
  <si>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</si>
  <si>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</si>
  <si>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</si>
  <si>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</si>
  <si>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</si>
  <si>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</si>
  <si>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</si>
  <si>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</si>
  <si>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</si>
  <si>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</si>
  <si>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</si>
  <si>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</si>
  <si>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</si>
  <si>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</si>
  <si>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</si>
  <si>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</si>
  <si>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</si>
  <si>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</si>
  <si>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</si>
  <si>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</si>
  <si>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</si>
  <si>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</si>
  <si>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</si>
  <si>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</si>
  <si>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</si>
  <si>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</si>
  <si>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</si>
  <si>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</si>
  <si>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</si>
  <si>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</si>
  <si>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</si>
  <si>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</si>
  <si>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</si>
  <si>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</si>
  <si>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</si>
  <si>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</si>
  <si>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</si>
  <si>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</si>
  <si>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</si>
  <si>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</si>
  <si>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</si>
  <si>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</si>
  <si>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</si>
  <si>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</si>
  <si>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</si>
  <si>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</si>
  <si>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</si>
  <si>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</si>
  <si>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</si>
  <si>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</si>
  <si>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</si>
  <si>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</si>
  <si>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</si>
  <si>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</si>
  <si>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</si>
  <si>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</si>
  <si>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</si>
  <si>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</si>
  <si>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</si>
  <si>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</si>
  <si>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</si>
  <si>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</si>
  <si>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</si>
  <si>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</si>
  <si>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</si>
  <si>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</si>
  <si>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</si>
  <si>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</si>
  <si>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</si>
  <si>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</si>
  <si>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</si>
  <si>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</si>
  <si>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</si>
  <si>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</si>
  <si>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</si>
  <si>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</si>
  <si>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</si>
  <si>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</si>
  <si>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</si>
  <si>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</si>
  <si>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</si>
  <si>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</si>
  <si>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</si>
  <si>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</si>
  <si>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</si>
  <si>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</si>
  <si>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</si>
  <si>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</si>
  <si>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</si>
  <si>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</si>
  <si>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</si>
  <si>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</si>
  <si>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</si>
  <si>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</si>
  <si>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</si>
  <si>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</si>
  <si>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</si>
  <si>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</si>
  <si>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</si>
  <si>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</si>
  <si>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</si>
  <si>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</si>
  <si>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</si>
  <si>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</si>
  <si>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</si>
  <si>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</si>
  <si>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</si>
  <si>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</si>
  <si>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</si>
  <si>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</si>
  <si>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</si>
  <si>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</si>
  <si>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</si>
  <si>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</si>
  <si>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</si>
  <si>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</si>
  <si>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</si>
  <si>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</si>
  <si>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</si>
  <si>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</si>
  <si>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</si>
  <si>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</si>
  <si>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</si>
  <si>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</si>
  <si>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</si>
  <si>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</si>
  <si>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</si>
  <si>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</si>
  <si>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</si>
  <si>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</si>
  <si>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</si>
  <si>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</si>
  <si>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</si>
  <si>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</si>
  <si>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</si>
  <si>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</si>
  <si>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</si>
  <si>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</si>
  <si>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</si>
  <si>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</si>
  <si>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</si>
  <si>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</si>
  <si>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</si>
  <si>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</si>
  <si>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</si>
  <si>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</si>
  <si>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</si>
  <si>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</si>
  <si>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</si>
  <si>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</si>
  <si>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</si>
  <si>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</si>
  <si>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</si>
  <si>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</si>
  <si>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</si>
  <si>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</si>
  <si>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</si>
  <si>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</si>
  <si>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</si>
  <si>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</si>
  <si>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</si>
  <si>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</si>
  <si>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</si>
  <si>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</si>
  <si>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</si>
  <si>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</si>
  <si>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</si>
  <si>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</si>
  <si>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</si>
  <si>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</si>
  <si>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</si>
  <si>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</si>
  <si>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</si>
  <si>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</si>
  <si>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</si>
  <si>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</si>
  <si>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</si>
  <si>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</si>
  <si>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</si>
  <si>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</si>
  <si>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</si>
  <si>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</si>
  <si>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</si>
  <si>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</si>
  <si>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</si>
  <si>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</si>
  <si>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</si>
  <si>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</si>
  <si>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</si>
  <si>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</si>
  <si>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</si>
  <si>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</si>
  <si>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</si>
  <si>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</si>
  <si>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</si>
  <si>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</si>
  <si>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</si>
  <si>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</si>
  <si>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</si>
  <si>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</si>
  <si>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</si>
  <si>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</si>
  <si>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</si>
  <si>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</si>
  <si>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</si>
  <si>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</si>
  <si>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</si>
  <si>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</si>
  <si>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</si>
  <si>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</si>
  <si>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</si>
  <si>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</si>
  <si>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</si>
  <si>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</si>
  <si>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</si>
  <si>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</si>
  <si>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</si>
  <si>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</si>
  <si>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</si>
  <si>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</si>
  <si>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</si>
  <si>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</si>
  <si>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</si>
  <si>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</si>
  <si>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</si>
  <si>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</si>
  <si>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</si>
  <si>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</si>
  <si>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</si>
  <si>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</si>
  <si>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</si>
  <si>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</si>
  <si>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</si>
  <si>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</si>
  <si>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</si>
  <si>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</si>
  <si>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</si>
  <si>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</si>
  <si>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</si>
  <si>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</si>
  <si>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</si>
  <si>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</si>
  <si>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</si>
  <si>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</si>
  <si>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</si>
  <si>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</si>
  <si>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</si>
  <si>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</si>
  <si>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</si>
  <si>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</si>
  <si>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</si>
  <si>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</si>
  <si>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</si>
  <si>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</si>
  <si>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</si>
  <si>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</si>
  <si>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</si>
  <si>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</si>
  <si>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</si>
  <si>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</si>
  <si>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</si>
  <si>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</si>
  <si>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</si>
  <si>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</si>
  <si>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</si>
  <si>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</si>
  <si>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</si>
  <si>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</si>
  <si>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</si>
  <si>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</si>
  <si>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</si>
  <si>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</si>
  <si>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</si>
  <si>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</si>
  <si>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</si>
  <si>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</si>
  <si>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</si>
  <si>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</si>
  <si>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</si>
  <si>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</si>
  <si>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</si>
  <si>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</si>
  <si>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</si>
  <si>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</si>
  <si>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</si>
  <si>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</si>
  <si>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</si>
  <si>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</si>
  <si>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</si>
  <si>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</si>
  <si>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</si>
  <si>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</si>
  <si>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</si>
  <si>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</si>
  <si>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</si>
  <si>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</si>
  <si>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</si>
  <si>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</si>
  <si>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</si>
  <si>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</si>
  <si>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</si>
  <si>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</si>
  <si>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</si>
  <si>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</si>
  <si>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</si>
  <si>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</si>
  <si>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</si>
  <si>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</si>
  <si>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</si>
  <si>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</si>
  <si>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</si>
  <si>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</si>
  <si>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</si>
  <si>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</si>
  <si>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</si>
  <si>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</si>
  <si>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</si>
  <si>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</si>
  <si>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</si>
  <si>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</si>
  <si>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</si>
  <si>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</si>
  <si>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</si>
  <si>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</si>
  <si>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</si>
  <si>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</si>
  <si>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</si>
  <si>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</si>
  <si>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</si>
  <si>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</si>
  <si>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</si>
  <si>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</si>
  <si>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</si>
  <si>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</si>
  <si>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</si>
  <si>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</si>
  <si>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</si>
  <si>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</si>
  <si>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</si>
  <si>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</si>
  <si>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</si>
  <si>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</si>
  <si>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</si>
  <si>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</si>
  <si>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</si>
  <si>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</si>
  <si>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</si>
  <si>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</si>
  <si>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</si>
  <si>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</si>
  <si>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</si>
  <si>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</si>
  <si>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</si>
  <si>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</si>
  <si>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</si>
  <si>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</si>
  <si>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</si>
  <si>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</si>
  <si>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</si>
  <si>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</si>
  <si>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</si>
  <si>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</si>
  <si>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</si>
  <si>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</si>
  <si>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</si>
  <si>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</si>
  <si>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</si>
  <si>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</si>
  <si>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</si>
  <si>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</si>
  <si>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</si>
  <si>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</si>
  <si>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</si>
  <si>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</si>
  <si>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</si>
  <si>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</si>
  <si>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</si>
  <si>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</si>
  <si>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</si>
  <si>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</si>
  <si>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</si>
  <si>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</si>
  <si>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</si>
  <si>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</si>
  <si>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</si>
  <si>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</si>
  <si>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</si>
  <si>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</si>
  <si>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</si>
  <si>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</si>
  <si>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</si>
  <si>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</si>
  <si>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</si>
  <si>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</si>
  <si>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</si>
  <si>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</si>
  <si>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</si>
  <si>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</si>
  <si>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</si>
  <si>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</si>
  <si>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</si>
  <si>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</si>
  <si>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</si>
  <si>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</si>
  <si>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</si>
  <si>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</si>
  <si>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</si>
  <si>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</si>
  <si>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</si>
  <si>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</si>
  <si>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</si>
  <si>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</si>
  <si>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</si>
  <si>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</si>
  <si>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</si>
  <si>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</si>
  <si>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</si>
  <si>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</si>
  <si>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</si>
  <si>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</si>
  <si>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</si>
  <si>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</si>
  <si>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</si>
  <si>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</si>
  <si>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</si>
  <si>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</si>
  <si>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</si>
  <si>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</si>
  <si>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</si>
  <si>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</si>
  <si>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</si>
  <si>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</si>
  <si>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</si>
  <si>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</si>
  <si>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</si>
  <si>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</si>
  <si>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</si>
  <si>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</si>
  <si>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</si>
  <si>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</si>
  <si>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</si>
  <si>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</si>
  <si>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</si>
  <si>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</si>
  <si>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</si>
  <si>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</si>
  <si>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</si>
  <si>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</si>
  <si>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</si>
  <si>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</si>
  <si>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</si>
  <si>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</si>
  <si>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</si>
  <si>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</si>
  <si>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</si>
  <si>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</si>
  <si>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</si>
  <si>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</si>
  <si>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</si>
  <si>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</si>
  <si>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</si>
  <si>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</si>
  <si>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</si>
  <si>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</si>
  <si>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</si>
  <si>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</si>
  <si>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</si>
  <si>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</si>
  <si>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</si>
  <si>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</si>
  <si>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</si>
  <si>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</si>
  <si>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</si>
  <si>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</si>
  <si>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</si>
  <si>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</si>
  <si>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</si>
  <si>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</si>
  <si>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</si>
  <si>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</si>
  <si>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</si>
  <si>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</si>
  <si>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</si>
  <si>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</si>
  <si>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</si>
  <si>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</si>
  <si>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</si>
  <si>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</si>
  <si>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</si>
  <si>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</si>
  <si>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</si>
  <si>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</si>
  <si>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</si>
  <si>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</si>
  <si>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</si>
  <si>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</si>
  <si>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</si>
  <si>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</si>
  <si>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</si>
  <si>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</si>
  <si>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</si>
  <si>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</si>
  <si>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</si>
  <si>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</si>
  <si>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</si>
  <si>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</si>
  <si>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</si>
  <si>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</si>
  <si>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</si>
  <si>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</si>
  <si>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</si>
  <si>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</si>
  <si>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</si>
  <si>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</si>
  <si>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</si>
  <si>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</si>
  <si>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</si>
  <si>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</si>
  <si>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</si>
  <si>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</si>
  <si>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</si>
  <si>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</si>
  <si>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</si>
  <si>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</si>
  <si>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</si>
  <si>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</si>
  <si>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</si>
  <si>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</si>
  <si>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</si>
  <si>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</si>
  <si>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</si>
  <si>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</si>
  <si>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</si>
  <si>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</si>
  <si>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</si>
  <si>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</si>
  <si>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</si>
  <si>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</si>
  <si>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</si>
  <si>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</si>
  <si>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</si>
  <si>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</si>
  <si>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</si>
  <si>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</si>
  <si>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</si>
  <si>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</si>
  <si>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</si>
  <si>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</si>
  <si>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</si>
  <si>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</si>
  <si>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</si>
  <si>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</si>
  <si>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</si>
  <si>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</si>
  <si>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</si>
  <si>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</si>
  <si>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</si>
  <si>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</si>
  <si>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</si>
  <si>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</si>
  <si>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</si>
  <si>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</si>
  <si>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</si>
  <si>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</si>
  <si>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</si>
  <si>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</si>
  <si>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</si>
  <si>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</si>
  <si>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</si>
  <si>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</si>
  <si>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</si>
  <si>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</si>
  <si>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</si>
  <si>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</si>
  <si>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</si>
  <si>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</si>
  <si>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</si>
  <si>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</si>
  <si>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</si>
  <si>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</si>
  <si>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</si>
  <si>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</si>
  <si>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</si>
  <si>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</si>
  <si>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</si>
  <si>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</si>
  <si>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</si>
  <si>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</si>
  <si>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</si>
  <si>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</si>
  <si>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</si>
  <si>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</si>
  <si>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</si>
  <si>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</si>
  <si>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</si>
  <si>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</si>
  <si>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</si>
  <si>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</si>
  <si>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</si>
  <si>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</si>
  <si>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</si>
  <si>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</si>
  <si>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</si>
  <si>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</si>
  <si>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</si>
  <si>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</si>
  <si>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</si>
  <si>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</si>
  <si>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</si>
  <si>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</si>
  <si>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</si>
  <si>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</si>
  <si>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</si>
  <si>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</si>
  <si>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</si>
  <si>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</si>
  <si>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</si>
  <si>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</si>
  <si>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</si>
  <si>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</si>
  <si>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</si>
  <si>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</si>
  <si>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</si>
  <si>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</si>
  <si>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</si>
  <si>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</si>
  <si>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</si>
  <si>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</si>
  <si>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</si>
  <si>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</si>
  <si>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</si>
  <si>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</si>
  <si>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</si>
  <si>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</si>
  <si>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</si>
  <si>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</si>
  <si>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</si>
  <si>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</si>
  <si>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</si>
  <si>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</si>
  <si>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</si>
  <si>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</si>
  <si>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</si>
  <si>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</si>
  <si>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</si>
  <si>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</si>
  <si>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</si>
  <si>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</si>
  <si>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</si>
  <si>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</si>
  <si>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</si>
  <si>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</si>
  <si>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</si>
  <si>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</si>
  <si>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</si>
  <si>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</si>
  <si>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</si>
  <si>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</si>
  <si>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</si>
  <si>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</si>
  <si>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</si>
  <si>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</si>
  <si>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</si>
  <si>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</si>
  <si>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</si>
  <si>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</si>
  <si>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</si>
  <si>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</si>
  <si>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</si>
  <si>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</si>
  <si>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</si>
  <si>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</si>
  <si>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</si>
  <si>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</si>
  <si>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</si>
  <si>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</si>
  <si>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</si>
  <si>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</si>
  <si>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</si>
  <si>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</si>
  <si>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</si>
  <si>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</si>
  <si>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</si>
  <si>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</si>
  <si>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</si>
  <si>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</si>
  <si>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</si>
  <si>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</si>
  <si>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</si>
  <si>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</si>
  <si>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</si>
  <si>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</si>
  <si>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</si>
  <si>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</si>
  <si>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</si>
  <si>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</si>
  <si>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</si>
  <si>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</si>
  <si>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</si>
  <si>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</si>
  <si>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</si>
  <si>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</si>
  <si>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</si>
  <si>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</si>
  <si>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</si>
  <si>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</si>
  <si>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</si>
  <si>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</si>
  <si>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</si>
  <si>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</si>
  <si>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</si>
  <si>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</si>
  <si>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</si>
  <si>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</si>
  <si>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</si>
  <si>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</si>
  <si>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</si>
  <si>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</si>
  <si>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</si>
  <si>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</si>
  <si>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</si>
  <si>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</si>
  <si>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</si>
  <si>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</si>
  <si>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</si>
  <si>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</si>
  <si>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</si>
  <si>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</si>
  <si>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</si>
  <si>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</si>
  <si>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</si>
  <si>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</si>
  <si>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</si>
  <si>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</si>
  <si>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</si>
  <si>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</si>
  <si>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</si>
  <si>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</si>
  <si>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</si>
  <si>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</si>
  <si>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</si>
  <si>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</si>
  <si>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</si>
  <si>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</si>
  <si>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</si>
  <si>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</si>
  <si>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</si>
  <si>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</si>
  <si>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</si>
  <si>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</si>
  <si>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</si>
  <si>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</si>
  <si>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</si>
  <si>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</si>
  <si>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</si>
  <si>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</si>
  <si>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</si>
  <si>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</si>
  <si>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</si>
  <si>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</si>
  <si>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</si>
  <si>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</si>
  <si>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</si>
  <si>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</si>
  <si>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</si>
  <si>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</si>
  <si>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</si>
  <si>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</si>
  <si>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</si>
  <si>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</si>
  <si>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</si>
  <si>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</si>
  <si>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</si>
  <si>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</si>
  <si>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</si>
  <si>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</si>
  <si>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</si>
  <si>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</si>
  <si>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</si>
  <si>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</si>
  <si>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</si>
  <si>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</si>
  <si>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</si>
  <si>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</si>
  <si>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</si>
  <si>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</si>
  <si>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</si>
  <si>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</si>
  <si>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</si>
  <si>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</si>
  <si>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</si>
  <si>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</si>
  <si>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</si>
  <si>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</si>
  <si>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</si>
  <si>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</si>
  <si>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</si>
  <si>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</si>
  <si>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</si>
  <si>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</si>
  <si>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</si>
  <si>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</si>
  <si>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</si>
  <si>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</si>
  <si>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</si>
  <si>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</si>
  <si>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</si>
  <si>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</si>
  <si>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</si>
  <si>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</si>
  <si>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</si>
  <si>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</si>
  <si>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</si>
  <si>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</si>
  <si>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</si>
  <si>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</si>
  <si>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</si>
  <si>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</si>
  <si>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</si>
  <si>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</si>
  <si>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</si>
  <si>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</si>
  <si>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</si>
  <si>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</si>
  <si>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</si>
  <si>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</si>
  <si>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</si>
  <si>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</si>
  <si>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</si>
  <si>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</si>
  <si>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</si>
  <si>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</si>
  <si>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</si>
  <si>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</si>
  <si>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</si>
  <si>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</si>
  <si>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</si>
  <si>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</si>
  <si>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</si>
  <si>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</si>
  <si>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</si>
  <si>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</si>
  <si>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</si>
  <si>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</si>
  <si>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</si>
  <si>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</si>
  <si>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</si>
  <si>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</si>
  <si>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</si>
  <si>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</si>
  <si>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</si>
  <si>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</si>
  <si>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</si>
  <si>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</si>
  <si>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</si>
  <si>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</si>
  <si>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</si>
  <si>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</si>
  <si>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</si>
  <si>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</si>
  <si>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</si>
  <si>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</si>
  <si>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</si>
  <si>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</si>
  <si>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</si>
  <si>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</si>
  <si>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</si>
  <si>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</si>
  <si>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</si>
  <si>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</si>
  <si>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</si>
  <si>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</si>
  <si>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</si>
  <si>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</si>
  <si>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</si>
  <si>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</si>
  <si>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</si>
  <si>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</si>
  <si>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</si>
  <si>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</si>
  <si>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</si>
  <si>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</si>
  <si>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</si>
  <si>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</si>
  <si>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</si>
  <si>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</si>
  <si>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</si>
  <si>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</si>
  <si>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</si>
  <si>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</si>
  <si>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</si>
  <si>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</si>
  <si>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</si>
  <si>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</si>
  <si>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</si>
  <si>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</si>
  <si>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</si>
  <si>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</si>
  <si>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</si>
  <si>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</si>
  <si>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</si>
  <si>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</si>
  <si>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</si>
  <si>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</si>
  <si>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</si>
  <si>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</si>
  <si>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</si>
  <si>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</si>
  <si>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</si>
  <si>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</si>
  <si>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</si>
  <si>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</si>
  <si>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</si>
  <si>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</si>
  <si>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</si>
  <si>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</si>
  <si>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</si>
  <si>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</si>
  <si>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</si>
  <si>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</si>
  <si>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</si>
  <si>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</si>
  <si>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</si>
  <si>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</si>
  <si>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</si>
  <si>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</si>
  <si>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</si>
  <si>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</si>
  <si>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</si>
  <si>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</si>
  <si>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</si>
  <si>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</si>
  <si>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</si>
  <si>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</si>
  <si>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</si>
  <si>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</si>
  <si>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</si>
  <si>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</si>
  <si>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</si>
  <si>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</si>
  <si>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</si>
  <si>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</si>
  <si>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</si>
  <si>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</si>
  <si>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</si>
  <si>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</si>
  <si>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</si>
  <si>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</si>
  <si>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</si>
  <si>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</si>
  <si>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</si>
  <si>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</si>
  <si>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</si>
  <si>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</si>
  <si>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</si>
  <si>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</si>
  <si>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</si>
  <si>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</si>
  <si>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</si>
  <si>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</si>
  <si>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</si>
  <si>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</si>
  <si>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</si>
  <si>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</si>
  <si>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</si>
  <si>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</si>
  <si>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</si>
  <si>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</si>
  <si>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</si>
  <si>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</si>
  <si>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</si>
  <si>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</si>
  <si>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</si>
  <si>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</si>
  <si>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</si>
  <si>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</si>
  <si>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</si>
  <si>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</si>
  <si>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</si>
  <si>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</si>
  <si>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</si>
  <si>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</si>
  <si>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</si>
  <si>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</si>
  <si>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</si>
  <si>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</si>
  <si>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</si>
  <si>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</si>
  <si>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</si>
  <si>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</si>
  <si>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</si>
  <si>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</si>
  <si>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</si>
  <si>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</si>
  <si>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</si>
  <si>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</si>
  <si>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</si>
  <si>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</si>
  <si>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</si>
  <si>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</si>
  <si>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</si>
  <si>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</si>
  <si>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</si>
  <si>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</si>
  <si>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</si>
  <si>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</si>
  <si>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</si>
  <si>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</si>
  <si>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</si>
  <si>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</si>
  <si>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</si>
  <si>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</si>
  <si>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</si>
  <si>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</si>
  <si>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</si>
  <si>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</si>
  <si>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</si>
  <si>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</si>
  <si>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</si>
  <si>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</si>
  <si>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</si>
  <si>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</si>
  <si>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</si>
  <si>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</si>
  <si>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</si>
  <si>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</si>
  <si>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</si>
  <si>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</si>
  <si>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</si>
  <si>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</si>
  <si>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</si>
  <si>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</si>
  <si>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</si>
  <si>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</si>
  <si>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</si>
  <si>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</si>
  <si>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</si>
  <si>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</si>
  <si>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</si>
  <si>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</si>
  <si>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</si>
  <si>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</si>
  <si>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</si>
  <si>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</si>
  <si>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</si>
  <si>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</si>
  <si>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</si>
  <si>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</si>
  <si>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</si>
  <si>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</si>
  <si>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</si>
  <si>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</si>
  <si>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</si>
  <si>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</si>
  <si>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</si>
  <si>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</si>
  <si>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</si>
  <si>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</si>
  <si>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</si>
  <si>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</si>
  <si>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</si>
  <si>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</si>
  <si>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</si>
  <si>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</si>
  <si>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</si>
  <si>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</si>
  <si>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</si>
  <si>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</si>
  <si>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</si>
  <si>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</si>
  <si>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</si>
  <si>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</si>
  <si>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</si>
  <si>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</si>
  <si>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</si>
  <si>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</si>
  <si>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</si>
  <si>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</si>
  <si>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</si>
  <si>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</si>
  <si>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</si>
  <si>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</si>
  <si>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</si>
  <si>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</si>
  <si>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</si>
  <si>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</si>
  <si>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</si>
  <si>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</si>
  <si>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</si>
  <si>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</si>
  <si>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</si>
  <si>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</si>
  <si>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</si>
  <si>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</si>
  <si>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</si>
  <si>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</si>
  <si>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</si>
  <si>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</si>
  <si>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</si>
  <si>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</si>
  <si>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</si>
  <si>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</si>
  <si>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</si>
  <si>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</si>
  <si>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</si>
  <si>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</si>
  <si>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</si>
  <si>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</si>
  <si>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</si>
  <si>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</si>
  <si>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</si>
  <si>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</si>
  <si>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</si>
  <si>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</si>
  <si>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</si>
  <si>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</si>
  <si>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</si>
  <si>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</si>
  <si>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</si>
  <si>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</si>
  <si>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</si>
  <si>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</si>
  <si>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</si>
  <si>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</si>
  <si>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</si>
  <si>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</si>
  <si>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</si>
  <si>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</si>
  <si>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</si>
  <si>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</si>
  <si>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</si>
  <si>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</si>
  <si>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</si>
  <si>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</si>
  <si>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</si>
  <si>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</si>
  <si>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</si>
  <si>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</si>
  <si>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</si>
  <si>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</si>
  <si>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</si>
  <si>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</si>
  <si>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</si>
  <si>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</si>
  <si>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</si>
  <si>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</si>
  <si>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</si>
  <si>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</si>
  <si>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</si>
  <si>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</si>
  <si>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</si>
  <si>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</si>
  <si>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</si>
  <si>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</si>
  <si>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</si>
  <si>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</si>
  <si>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</si>
  <si>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</si>
  <si>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</si>
  <si>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</si>
  <si>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</si>
  <si>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</si>
  <si>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</si>
  <si>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</si>
  <si>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</si>
  <si>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</si>
  <si>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</si>
  <si>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</si>
  <si>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</si>
  <si>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</si>
  <si>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</si>
  <si>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</si>
  <si>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</si>
  <si>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</si>
  <si>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</si>
  <si>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</si>
  <si>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</si>
  <si>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</si>
  <si>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</si>
  <si>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</si>
  <si>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</si>
  <si>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</si>
  <si>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</si>
  <si>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</si>
  <si>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</si>
  <si>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</si>
  <si>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</si>
  <si>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</si>
  <si>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</si>
  <si>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</si>
  <si>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</si>
  <si>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</si>
  <si>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</si>
  <si>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</si>
  <si>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</si>
  <si>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</si>
  <si>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</si>
  <si>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</si>
  <si>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</si>
  <si>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</si>
  <si>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</si>
  <si>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</si>
  <si>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</si>
  <si>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</si>
  <si>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</si>
  <si>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</si>
  <si>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</si>
  <si>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</si>
  <si>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</si>
  <si>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</si>
  <si>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</si>
  <si>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</si>
  <si>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</si>
  <si>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</si>
  <si>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</si>
  <si>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</si>
  <si>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</si>
  <si>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</si>
  <si>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</si>
  <si>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</si>
  <si>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</si>
  <si>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</si>
  <si>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</si>
  <si>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</si>
  <si>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</si>
  <si>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</si>
  <si>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</si>
  <si>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</si>
  <si>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</si>
  <si>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</si>
  <si>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</si>
  <si>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</si>
  <si>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</si>
  <si>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</si>
  <si>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</si>
  <si>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</si>
  <si>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</si>
  <si>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</si>
  <si>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</si>
  <si>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</si>
  <si>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</si>
  <si>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</si>
  <si>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</si>
  <si>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</si>
  <si>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</si>
  <si>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</si>
  <si>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</si>
  <si>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</si>
  <si>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</si>
  <si>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</si>
  <si>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</si>
  <si>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</si>
  <si>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</si>
  <si>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</si>
  <si>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</si>
  <si>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</si>
  <si>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</si>
  <si>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</si>
  <si>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</si>
  <si>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</si>
  <si>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</si>
  <si>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</si>
  <si>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</si>
  <si>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</si>
  <si>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</si>
  <si>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</si>
  <si>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</si>
  <si>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</si>
  <si>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</si>
  <si>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</si>
  <si>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</si>
  <si>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</si>
  <si>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</si>
  <si>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</si>
  <si>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</si>
  <si>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</si>
  <si>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</si>
  <si>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</si>
  <si>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</si>
  <si>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</si>
  <si>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</si>
  <si>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</si>
  <si>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</si>
  <si>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</si>
  <si>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</si>
  <si>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</si>
  <si>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</si>
  <si>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</si>
  <si>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</si>
  <si>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</si>
  <si>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</si>
  <si>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</si>
  <si>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</si>
  <si>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</si>
  <si>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</si>
  <si>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</si>
  <si>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</si>
  <si>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</si>
  <si>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</si>
  <si>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</si>
  <si>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</si>
  <si>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</si>
  <si>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</si>
  <si>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</si>
  <si>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</si>
  <si>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</si>
  <si>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</si>
  <si>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</si>
  <si>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</si>
  <si>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</si>
  <si>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</si>
  <si>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</si>
  <si>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</si>
  <si>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</si>
  <si>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</si>
  <si>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</si>
  <si>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</si>
  <si>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</si>
  <si>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</si>
  <si>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</si>
  <si>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</si>
  <si>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</si>
  <si>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</si>
  <si>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</si>
  <si>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</si>
  <si>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</si>
  <si>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</si>
  <si>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</si>
  <si>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</si>
  <si>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</si>
  <si>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</si>
  <si>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</si>
  <si>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</si>
  <si>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</si>
  <si>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</si>
  <si>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</si>
  <si>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</si>
  <si>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</si>
  <si>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</si>
  <si>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</si>
  <si>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</si>
  <si>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</si>
  <si>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</si>
  <si>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</si>
  <si>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</si>
  <si>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</si>
  <si>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</si>
  <si>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</si>
  <si>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</si>
  <si>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</si>
  <si>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</si>
  <si>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</si>
  <si>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</si>
  <si>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</si>
  <si>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</si>
  <si>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</si>
  <si>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</si>
  <si>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</si>
  <si>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</si>
  <si>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</si>
  <si>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</si>
  <si>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</si>
  <si>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</si>
  <si>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</si>
  <si>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</si>
  <si>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</si>
  <si>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</si>
  <si>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</si>
  <si>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</si>
  <si>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</si>
  <si>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</si>
  <si>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</si>
  <si>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</si>
  <si>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</si>
  <si>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</si>
  <si>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</si>
  <si>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</si>
  <si>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</si>
  <si>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</si>
  <si>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</si>
  <si>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</si>
  <si>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</si>
  <si>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</si>
  <si>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</si>
  <si>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</si>
  <si>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</si>
  <si>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</si>
  <si>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</si>
  <si>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</si>
  <si>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</si>
  <si>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</si>
  <si>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</si>
  <si>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</si>
  <si>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</si>
  <si>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</si>
  <si>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</si>
  <si>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</si>
  <si>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</si>
  <si>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</si>
  <si>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</si>
  <si>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</si>
  <si>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</si>
  <si>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</si>
  <si>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</si>
  <si>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</si>
  <si>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</si>
  <si>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</si>
  <si>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</si>
  <si>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</si>
  <si>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</si>
  <si>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</si>
  <si>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</si>
  <si>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</si>
  <si>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</si>
  <si>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</si>
  <si>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</si>
  <si>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</si>
  <si>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</si>
  <si>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</si>
  <si>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</si>
  <si>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</si>
  <si>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</si>
  <si>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</si>
  <si>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</si>
  <si>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</si>
  <si>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</si>
  <si>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</si>
  <si>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</si>
  <si>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</si>
  <si>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</si>
  <si>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</si>
  <si>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</si>
  <si>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</si>
  <si>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</si>
  <si>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</si>
  <si>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</si>
  <si>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</si>
  <si>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</si>
  <si>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</si>
  <si>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</si>
  <si>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</si>
  <si>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</si>
  <si>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</si>
  <si>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</si>
  <si>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</si>
  <si>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</si>
  <si>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</si>
  <si>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</si>
  <si>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</si>
  <si>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</si>
  <si>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</si>
  <si>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</si>
  <si>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</si>
  <si>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</si>
  <si>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</si>
  <si>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</si>
  <si>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</si>
  <si>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</si>
  <si>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</si>
  <si>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</si>
  <si>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</si>
  <si>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</si>
  <si>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</si>
  <si>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</si>
  <si>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</si>
  <si>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</si>
  <si>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</si>
  <si>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</si>
  <si>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</si>
  <si>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</si>
  <si>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</si>
  <si>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</si>
  <si>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</si>
  <si>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</si>
  <si>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</si>
  <si>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</si>
  <si>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</si>
  <si>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</si>
  <si>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</si>
  <si>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</si>
  <si>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</si>
  <si>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</si>
  <si>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</si>
  <si>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</si>
  <si>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</si>
  <si>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</si>
  <si>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</si>
  <si>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</si>
  <si>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</si>
  <si>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</si>
  <si>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</si>
  <si>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</si>
  <si>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</si>
  <si>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</si>
  <si>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</si>
  <si>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</si>
  <si>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</si>
  <si>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</si>
  <si>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</si>
  <si>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</si>
  <si>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</si>
  <si>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</si>
  <si>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</si>
  <si>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</si>
  <si>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</si>
  <si>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</si>
  <si>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</si>
  <si>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</si>
  <si>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</si>
  <si>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</si>
  <si>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</si>
  <si>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</si>
  <si>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</si>
  <si>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</si>
  <si>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</si>
  <si>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</si>
  <si>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</si>
  <si>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</si>
  <si>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</si>
  <si>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</si>
  <si>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</si>
  <si>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</si>
  <si>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</si>
  <si>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</si>
  <si>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</si>
  <si>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</si>
  <si>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</si>
  <si>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</si>
  <si>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</si>
  <si>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</si>
  <si>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</si>
  <si>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</si>
  <si>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</si>
  <si>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</si>
  <si>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</si>
  <si>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</si>
  <si>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</si>
  <si>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</si>
  <si>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</si>
  <si>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</si>
  <si>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</si>
  <si>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</si>
  <si>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</si>
  <si>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</si>
  <si>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</si>
  <si>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</si>
  <si>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</si>
  <si>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</si>
  <si>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</si>
  <si>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</si>
  <si>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</si>
  <si>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</si>
  <si>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</si>
  <si>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</si>
  <si>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</si>
  <si>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</si>
  <si>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</si>
  <si>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</si>
  <si>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</si>
  <si>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</si>
  <si>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</si>
  <si>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</si>
  <si>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</si>
  <si>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</si>
  <si>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</si>
  <si>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</si>
  <si>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</si>
  <si>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</si>
  <si>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</si>
  <si>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</si>
  <si>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</si>
  <si>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</si>
  <si>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</si>
  <si>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</si>
  <si>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</si>
  <si>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</si>
  <si>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</si>
  <si>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</si>
  <si>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</si>
  <si>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</si>
  <si>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</si>
  <si>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</si>
  <si>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</si>
  <si>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</si>
  <si>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</si>
  <si>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</si>
  <si>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</si>
  <si>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</si>
  <si>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</si>
  <si>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</si>
  <si>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</si>
  <si>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</si>
  <si>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</si>
  <si>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</si>
  <si>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</si>
  <si>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</si>
  <si>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</si>
  <si>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</si>
  <si>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</si>
  <si>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</si>
  <si>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</si>
  <si>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</si>
  <si>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</si>
  <si>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</si>
  <si>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</si>
  <si>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</si>
  <si>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</si>
  <si>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</si>
  <si>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</si>
  <si>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</si>
  <si>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</si>
  <si>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</si>
  <si>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</si>
  <si>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</si>
  <si>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</si>
  <si>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</si>
  <si>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</si>
  <si>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</si>
  <si>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</si>
  <si>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</si>
  <si>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</si>
  <si>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</si>
  <si>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</si>
  <si>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</si>
  <si>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</si>
  <si>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</si>
  <si>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</si>
  <si>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</si>
  <si>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</si>
  <si>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</si>
  <si>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</si>
  <si>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</si>
  <si>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</si>
  <si>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</si>
  <si>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</si>
  <si>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</si>
  <si>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</si>
  <si>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</si>
  <si>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</si>
  <si>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</si>
  <si>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</si>
  <si>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</si>
  <si>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</si>
  <si>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</si>
  <si>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</si>
  <si>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</si>
  <si>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</si>
  <si>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</si>
  <si>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</si>
  <si>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</si>
  <si>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</si>
  <si>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</si>
  <si>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</si>
  <si>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</si>
  <si>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</si>
  <si>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</si>
  <si>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</si>
  <si>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</si>
  <si>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</si>
  <si>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</si>
  <si>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</si>
  <si>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</si>
  <si>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</si>
  <si>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</si>
  <si>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</si>
  <si>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</si>
  <si>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</si>
  <si>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</si>
  <si>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</si>
  <si>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</si>
  <si>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</si>
  <si>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</si>
  <si>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</si>
  <si>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</si>
  <si>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</si>
  <si>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</si>
  <si>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</si>
  <si>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</si>
  <si>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</si>
  <si>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</si>
  <si>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</si>
  <si>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</si>
  <si>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</si>
  <si>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</si>
  <si>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</si>
  <si>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</si>
  <si>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</si>
  <si>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</si>
  <si>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</si>
  <si>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</si>
  <si>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</si>
  <si>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</si>
  <si>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</si>
  <si>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</si>
  <si>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</si>
  <si>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</si>
  <si>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</si>
  <si>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</si>
  <si>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</si>
  <si>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</si>
  <si>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</si>
  <si>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</si>
  <si>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</si>
  <si>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</si>
  <si>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</si>
  <si>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</si>
  <si>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</si>
  <si>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</si>
  <si>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</si>
  <si>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</si>
  <si>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</si>
  <si>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</si>
  <si>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</si>
  <si>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</si>
  <si>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</si>
  <si>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</si>
  <si>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</si>
  <si>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</si>
  <si>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</si>
  <si>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</si>
  <si>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</si>
  <si>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</si>
  <si>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</si>
  <si>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</si>
  <si>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</si>
  <si>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</si>
  <si>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</si>
  <si>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</si>
  <si>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</si>
  <si>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</si>
  <si>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</si>
  <si>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</si>
  <si>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</si>
  <si>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</si>
  <si>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</si>
  <si>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</si>
  <si>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</si>
  <si>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</si>
  <si>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</si>
  <si>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</si>
  <si>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</si>
  <si>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</si>
  <si>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</si>
  <si>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</si>
  <si>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</si>
  <si>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</si>
  <si>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</si>
  <si>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</si>
  <si>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</si>
  <si>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</si>
  <si>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</si>
  <si>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</si>
  <si>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</si>
  <si>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</si>
  <si>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</si>
  <si>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</si>
  <si>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</si>
  <si>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</si>
  <si>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</si>
  <si>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</si>
  <si>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</si>
  <si>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</si>
  <si>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</si>
  <si>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</si>
  <si>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</si>
  <si>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</si>
  <si>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</si>
  <si>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</si>
  <si>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</si>
  <si>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</si>
  <si>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</si>
  <si>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</si>
  <si>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</si>
  <si>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</si>
  <si>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</si>
  <si>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</si>
  <si>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</si>
  <si>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</si>
  <si>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</si>
  <si>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</si>
  <si>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</si>
  <si>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</si>
  <si>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</si>
  <si>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</si>
  <si>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</si>
  <si>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</si>
  <si>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</si>
  <si>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</si>
  <si>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</si>
  <si>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</si>
  <si>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</si>
  <si>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</si>
  <si>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</si>
  <si>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</si>
  <si>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</si>
  <si>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</si>
  <si>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</si>
  <si>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</si>
  <si>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</si>
  <si>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</si>
  <si>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</si>
  <si>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</si>
  <si>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</si>
  <si>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</si>
  <si>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</si>
  <si>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</si>
  <si>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</si>
  <si>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</si>
  <si>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</si>
  <si>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</si>
  <si>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</si>
  <si>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</si>
  <si>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</si>
  <si>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</si>
  <si>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</si>
  <si>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</si>
  <si>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</si>
  <si>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</si>
  <si>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</si>
  <si>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</si>
  <si>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</si>
  <si>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</si>
  <si>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</si>
  <si>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</si>
  <si>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</si>
  <si>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</si>
  <si>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</si>
  <si>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</si>
  <si>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</si>
  <si>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</si>
  <si>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</si>
  <si>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</si>
  <si>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</si>
  <si>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</si>
  <si>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</si>
  <si>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</si>
  <si>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</si>
  <si>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</si>
  <si>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</si>
  <si>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</si>
  <si>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</si>
  <si>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</si>
  <si>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</si>
  <si>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</si>
  <si>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</si>
  <si>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</si>
  <si>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</si>
  <si>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</si>
  <si>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</si>
  <si>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</si>
  <si>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</si>
  <si>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</si>
  <si>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</si>
  <si>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</si>
  <si>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</si>
  <si>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</si>
  <si>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</si>
  <si>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</si>
  <si>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</si>
  <si>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</si>
  <si>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</si>
  <si>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</si>
  <si>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</si>
  <si>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</si>
  <si>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</si>
  <si>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</si>
  <si>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</si>
  <si>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</si>
  <si>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</si>
  <si>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</si>
  <si>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</si>
  <si>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</si>
  <si>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</si>
  <si>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</si>
  <si>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</si>
  <si>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</si>
  <si>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</si>
  <si>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</si>
  <si>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</si>
  <si>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</si>
  <si>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</si>
  <si>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</si>
  <si>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</si>
  <si>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</si>
  <si>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</si>
  <si>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</si>
  <si>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</si>
  <si>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</si>
  <si>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</si>
  <si>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</si>
  <si>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</si>
  <si>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</si>
  <si>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</si>
  <si>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</si>
  <si>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</si>
  <si>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</si>
  <si>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</si>
  <si>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</si>
  <si>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</si>
  <si>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</si>
  <si>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</si>
  <si>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</si>
  <si>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</si>
  <si>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</si>
  <si>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</si>
  <si>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</si>
  <si>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</si>
  <si>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</si>
  <si>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</si>
  <si>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</si>
  <si>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</si>
  <si>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</si>
  <si>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</si>
  <si>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</si>
  <si>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</si>
  <si>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</si>
  <si>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</si>
  <si>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</si>
  <si>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</si>
  <si>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</si>
  <si>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</si>
  <si>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</si>
  <si>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</si>
  <si>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</si>
  <si>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</si>
  <si>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</si>
  <si>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</si>
  <si>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</si>
  <si>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</si>
  <si>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</si>
  <si>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</si>
  <si>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</si>
  <si>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</si>
  <si>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</si>
  <si>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</si>
  <si>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</si>
  <si>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</si>
  <si>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</si>
  <si>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</si>
  <si>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</si>
  <si>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</si>
  <si>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</si>
  <si>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</si>
  <si>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</si>
  <si>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</si>
  <si>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</si>
  <si>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</si>
  <si>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</si>
  <si>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</si>
  <si>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</si>
  <si>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</si>
  <si>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</si>
  <si>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</si>
  <si>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</si>
  <si>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</si>
  <si>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</si>
  <si>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</si>
  <si>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</si>
  <si>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</si>
  <si>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</si>
  <si>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</si>
  <si>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</si>
  <si>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</si>
  <si>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</si>
  <si>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</si>
  <si>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</si>
  <si>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</si>
  <si>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</si>
  <si>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</si>
  <si>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</si>
  <si>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</si>
  <si>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</si>
  <si>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</si>
  <si>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</si>
  <si>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</si>
  <si>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</si>
  <si>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</si>
  <si>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</si>
  <si>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</si>
  <si>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</si>
  <si>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</si>
  <si>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</si>
  <si>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</si>
  <si>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</si>
  <si>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</si>
  <si>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</si>
  <si>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</si>
  <si>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</si>
  <si>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</si>
  <si>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</si>
  <si>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</si>
  <si>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</si>
  <si>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</si>
  <si>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</si>
  <si>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</si>
  <si>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</si>
  <si>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</si>
  <si>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</si>
  <si>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</si>
  <si>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</si>
  <si>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</si>
  <si>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</si>
  <si>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</si>
  <si>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</si>
  <si>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</si>
  <si>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</si>
  <si>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</si>
  <si>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</si>
  <si>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</si>
  <si>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</si>
  <si>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</si>
  <si>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</si>
  <si>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</si>
  <si>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</si>
  <si>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</si>
  <si>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</si>
  <si>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</si>
  <si>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</si>
  <si>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</si>
  <si>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</si>
  <si>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</si>
  <si>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</si>
  <si>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</si>
  <si>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</si>
  <si>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</si>
  <si>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</si>
  <si>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</si>
  <si>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</si>
  <si>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</si>
  <si>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</si>
  <si>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</si>
  <si>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</si>
  <si>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</si>
  <si>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</si>
  <si>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</si>
  <si>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</si>
  <si>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</si>
  <si>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</si>
  <si>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</si>
  <si>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</si>
  <si>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</si>
  <si>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</si>
  <si>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</si>
  <si>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</si>
  <si>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</si>
  <si>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</si>
  <si>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</si>
  <si>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</si>
  <si>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</si>
  <si>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</si>
  <si>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</si>
  <si>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</si>
  <si>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</si>
  <si>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</si>
  <si>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</si>
  <si>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</si>
  <si>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</si>
  <si>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</si>
  <si>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</si>
  <si>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</si>
  <si>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</si>
  <si>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</si>
  <si>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</si>
  <si>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</si>
  <si>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</si>
  <si>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</si>
  <si>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</si>
  <si>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</si>
  <si>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</si>
  <si>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</si>
  <si>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</si>
  <si>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</si>
  <si>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</si>
  <si>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</si>
  <si>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</si>
  <si>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</si>
  <si>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</si>
  <si>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</si>
  <si>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</si>
  <si>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</si>
  <si>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</si>
  <si>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</si>
  <si>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</si>
  <si>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</si>
  <si>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</si>
  <si>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</si>
  <si>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</si>
  <si>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</si>
  <si>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</si>
  <si>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</si>
  <si>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</si>
  <si>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</si>
  <si>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</si>
  <si>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</si>
  <si>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</si>
  <si>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</si>
  <si>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</si>
  <si>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</si>
  <si>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</si>
  <si>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</si>
  <si>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</si>
  <si>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</si>
  <si>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</si>
  <si>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</si>
  <si>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</si>
  <si>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</si>
  <si>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</si>
  <si>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</si>
  <si>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</si>
  <si>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</si>
  <si>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</si>
  <si>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</si>
  <si>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</si>
  <si>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</si>
  <si>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</si>
  <si>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</si>
  <si>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</si>
  <si>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</si>
  <si>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</si>
  <si>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</si>
  <si>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</si>
  <si>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</si>
  <si>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</si>
  <si>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</si>
  <si>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</si>
  <si>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</si>
  <si>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</si>
  <si>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</si>
  <si>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</si>
  <si>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</si>
  <si>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</si>
  <si>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</si>
  <si>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</si>
  <si>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</si>
  <si>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</si>
  <si>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</si>
  <si>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</si>
  <si>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</si>
  <si>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</si>
  <si>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</si>
  <si>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</si>
  <si>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</si>
  <si>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</si>
  <si>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</si>
  <si>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</si>
  <si>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</si>
  <si>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</si>
  <si>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</si>
  <si>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</si>
  <si>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</si>
  <si>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</si>
  <si>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</si>
  <si>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</si>
  <si>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</si>
  <si>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</si>
  <si>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</si>
  <si>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</si>
  <si>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</si>
  <si>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</si>
  <si>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</si>
  <si>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</si>
  <si>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</si>
  <si>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</si>
  <si>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</si>
  <si>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</si>
  <si>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</si>
  <si>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</si>
  <si>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</si>
  <si>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</si>
  <si>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</si>
  <si>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</si>
  <si>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</si>
  <si>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</si>
  <si>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</si>
  <si>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</si>
  <si>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</si>
  <si>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</si>
  <si>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</si>
  <si>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</si>
  <si>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</si>
  <si>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</si>
  <si>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</si>
  <si>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</si>
  <si>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</si>
  <si>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</si>
  <si>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</si>
  <si>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</si>
  <si>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</si>
  <si>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</si>
  <si>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</si>
  <si>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</si>
  <si>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</si>
  <si>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</si>
  <si>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</si>
  <si>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</si>
  <si>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</si>
  <si>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</si>
  <si>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</si>
  <si>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</si>
  <si>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</si>
  <si>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</si>
  <si>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</si>
  <si>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</si>
  <si>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</si>
  <si>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</si>
  <si>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</si>
  <si>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</si>
  <si>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</si>
  <si>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</si>
  <si>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</si>
  <si>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</si>
  <si>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</si>
  <si>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</si>
  <si>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</si>
  <si>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</si>
  <si>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</si>
  <si>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</si>
  <si>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</si>
  <si>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</si>
  <si>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</si>
  <si>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</si>
  <si>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</si>
  <si>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</si>
  <si>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</si>
  <si>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</si>
  <si>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</si>
  <si>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</si>
  <si>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</si>
  <si>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</si>
  <si>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</si>
  <si>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</si>
  <si>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</si>
  <si>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</si>
  <si>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</si>
  <si>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</si>
  <si>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</si>
  <si>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</si>
  <si>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</si>
  <si>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</si>
  <si>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</si>
  <si>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</si>
  <si>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</si>
  <si>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</si>
  <si>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</si>
  <si>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</si>
  <si>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</si>
  <si>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</si>
  <si>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</si>
  <si>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</si>
  <si>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</si>
  <si>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</si>
  <si>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</si>
  <si>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</si>
  <si>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</si>
  <si>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</si>
  <si>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</si>
  <si>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</si>
  <si>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</si>
  <si>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</si>
  <si>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</si>
  <si>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</si>
  <si>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</si>
  <si>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</si>
  <si>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</si>
  <si>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</si>
  <si>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</si>
  <si>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</si>
  <si>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</si>
  <si>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</si>
  <si>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</si>
  <si>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</si>
  <si>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</si>
  <si>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</si>
  <si>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</si>
  <si>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</si>
  <si>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</si>
  <si>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</si>
  <si>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</si>
  <si>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</si>
  <si>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</si>
  <si>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</si>
  <si>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</si>
  <si>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</si>
  <si>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</si>
  <si>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</si>
  <si>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</si>
  <si>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</si>
  <si>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</si>
  <si>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</si>
  <si>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</si>
  <si>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</si>
  <si>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</si>
  <si>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</si>
  <si>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</si>
  <si>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</si>
  <si>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</si>
  <si>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</si>
  <si>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</si>
  <si>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</si>
  <si>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</si>
  <si>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</si>
  <si>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</si>
  <si>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</si>
  <si>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</si>
  <si>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</si>
  <si>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</si>
  <si>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</si>
  <si>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</si>
  <si>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</si>
  <si>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</si>
  <si>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</si>
  <si>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</si>
  <si>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</si>
  <si>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</si>
  <si>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</si>
  <si>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</si>
  <si>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</si>
  <si>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</si>
  <si>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</si>
  <si>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</si>
  <si>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</si>
  <si>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</si>
  <si>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</si>
  <si>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</si>
  <si>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</si>
  <si>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</si>
  <si>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</si>
  <si>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</si>
  <si>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</si>
  <si>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</si>
  <si>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</si>
  <si>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</si>
  <si>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</si>
  <si>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</si>
  <si>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</si>
  <si>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</si>
  <si>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</si>
  <si>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</si>
  <si>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</si>
  <si>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</si>
  <si>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</si>
  <si>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</si>
  <si>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</si>
  <si>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</si>
  <si>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</si>
  <si>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</si>
  <si>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</si>
  <si>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</si>
  <si>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</si>
  <si>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</si>
  <si>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</si>
  <si>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</si>
  <si>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</si>
  <si>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</si>
  <si>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</si>
  <si>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</si>
  <si>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</si>
  <si>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</si>
  <si>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</si>
  <si>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</si>
  <si>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</si>
  <si>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</si>
  <si>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</si>
  <si>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</si>
  <si>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</si>
  <si>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</si>
  <si>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</si>
  <si>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</si>
  <si>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</si>
  <si>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</si>
  <si>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</si>
  <si>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</si>
  <si>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</si>
  <si>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</si>
  <si>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</si>
  <si>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</si>
  <si>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</si>
  <si>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</si>
  <si>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</si>
  <si>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</si>
  <si>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</si>
  <si>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</si>
  <si>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</si>
  <si>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</si>
  <si>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</si>
  <si>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</si>
  <si>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</si>
  <si>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</si>
  <si>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</si>
  <si>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</si>
  <si>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</si>
  <si>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</si>
  <si>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</si>
  <si>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</si>
  <si>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</si>
  <si>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</si>
  <si>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</si>
  <si>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</si>
  <si>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</si>
  <si>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</si>
  <si>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</si>
  <si>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</si>
  <si>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</si>
  <si>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</si>
  <si>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</si>
  <si>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</si>
  <si>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</si>
  <si>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</si>
  <si>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</si>
  <si>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</si>
  <si>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</si>
  <si>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</si>
  <si>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</si>
  <si>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</si>
  <si>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</si>
  <si>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</si>
  <si>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</si>
  <si>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</si>
  <si>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</si>
  <si>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</si>
  <si>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</si>
  <si>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</si>
  <si>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</si>
  <si>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</si>
  <si>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</si>
  <si>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</si>
  <si>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</si>
  <si>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</si>
  <si>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</si>
  <si>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</si>
  <si>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</si>
  <si>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</si>
  <si>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</si>
  <si>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</si>
  <si>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</si>
  <si>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</si>
  <si>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</si>
  <si>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</si>
  <si>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</si>
  <si>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</si>
  <si>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</si>
  <si>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</si>
  <si>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</si>
  <si>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</si>
  <si>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</si>
  <si>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</si>
  <si>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</si>
  <si>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</si>
  <si>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</si>
  <si>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</si>
  <si>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</si>
  <si>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</si>
  <si>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</si>
  <si>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</si>
  <si>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</si>
  <si>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</si>
  <si>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</si>
  <si>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</si>
  <si>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</si>
  <si>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</si>
  <si>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</si>
  <si>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</si>
  <si>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</si>
  <si>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</si>
  <si>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</si>
  <si>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</si>
  <si>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</si>
  <si>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</si>
  <si>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</si>
  <si>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</si>
  <si>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</si>
  <si>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</si>
  <si>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</si>
  <si>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</si>
  <si>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</si>
  <si>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</si>
  <si>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</si>
  <si>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</si>
  <si>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</si>
  <si>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</si>
  <si>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</si>
  <si>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</si>
  <si>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</si>
  <si>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</si>
  <si>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</si>
  <si>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</si>
  <si>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</si>
  <si>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</si>
  <si>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</si>
  <si>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</si>
  <si>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</si>
  <si>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</si>
  <si>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</si>
  <si>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</si>
  <si>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</si>
  <si>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</si>
  <si>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</si>
  <si>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</si>
  <si>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</si>
  <si>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</si>
  <si>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</si>
  <si>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</si>
  <si>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</si>
  <si>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</si>
  <si>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</si>
  <si>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</si>
  <si>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</si>
  <si>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</si>
  <si>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</si>
  <si>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</si>
  <si>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</si>
  <si>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</si>
  <si>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</si>
  <si>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</si>
  <si>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</si>
  <si>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</si>
  <si>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</si>
  <si>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</si>
  <si>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</si>
  <si>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</si>
  <si>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</si>
  <si>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</si>
  <si>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</si>
  <si>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</si>
  <si>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</si>
  <si>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</si>
  <si>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</si>
  <si>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</si>
  <si>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</si>
  <si>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</si>
  <si>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</si>
  <si>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</si>
  <si>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</si>
  <si>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</si>
  <si>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</si>
  <si>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</si>
  <si>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</si>
  <si>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</si>
  <si>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</si>
  <si>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</si>
  <si>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</si>
  <si>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</si>
  <si>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</si>
  <si>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</si>
  <si>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</si>
  <si>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</si>
  <si>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</si>
  <si>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</si>
  <si>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</si>
  <si>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</si>
  <si>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</si>
  <si>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</si>
  <si>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</si>
  <si>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</si>
  <si>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</si>
  <si>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</si>
  <si>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</si>
  <si>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</si>
  <si>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</si>
  <si>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</si>
  <si>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</si>
  <si>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</si>
  <si>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</si>
  <si>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</si>
  <si>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</si>
  <si>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</si>
  <si>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</si>
  <si>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</si>
  <si>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</si>
  <si>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</si>
  <si>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</si>
  <si>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</si>
  <si>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</si>
  <si>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</si>
  <si>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</si>
  <si>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</si>
  <si>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</si>
  <si>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</si>
  <si>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</si>
  <si>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</si>
  <si>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</si>
  <si>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</si>
  <si>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</si>
  <si>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</si>
  <si>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</si>
  <si>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</si>
  <si>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</si>
  <si>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</si>
  <si>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</si>
  <si>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</si>
  <si>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</si>
  <si>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</si>
  <si>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</si>
  <si>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</si>
  <si>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</si>
  <si>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</si>
  <si>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</si>
  <si>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</si>
  <si>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</si>
  <si>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</si>
  <si>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</si>
  <si>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</si>
  <si>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</si>
  <si>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</si>
  <si>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</si>
  <si>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</si>
  <si>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</si>
  <si>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</si>
  <si>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</si>
  <si>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</si>
  <si>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</si>
  <si>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</si>
  <si>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</si>
  <si>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</si>
  <si>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</si>
  <si>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</si>
  <si>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</si>
  <si>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</si>
  <si>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</si>
  <si>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</si>
  <si>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</si>
  <si>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</si>
  <si>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</si>
  <si>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</si>
  <si>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</si>
  <si>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</si>
  <si>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</si>
  <si>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</si>
  <si>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</si>
  <si>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</si>
  <si>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</si>
  <si>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</si>
  <si>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</si>
  <si>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</si>
  <si>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</si>
  <si>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</si>
  <si>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</si>
  <si>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</si>
  <si>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</si>
  <si>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</si>
  <si>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</si>
  <si>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</si>
  <si>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</si>
  <si>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</si>
  <si>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</si>
  <si>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</si>
  <si>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</si>
  <si>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</si>
  <si>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</si>
  <si>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</si>
  <si>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</si>
  <si>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</si>
  <si>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</si>
  <si>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</si>
  <si>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</si>
  <si>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</si>
  <si>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</si>
  <si>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</si>
  <si>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</si>
  <si>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</si>
  <si>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</si>
  <si>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</si>
  <si>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</si>
  <si>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</si>
  <si>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</si>
  <si>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</si>
  <si>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</si>
  <si>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</si>
  <si>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</si>
  <si>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</si>
  <si>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</si>
  <si>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</si>
  <si>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</si>
  <si>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</si>
  <si>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</si>
  <si>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</si>
  <si>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</si>
  <si>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</si>
  <si>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</si>
  <si>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</si>
  <si>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</si>
  <si>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</si>
  <si>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</si>
  <si>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</si>
  <si>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</si>
  <si>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</si>
  <si>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</si>
  <si>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</si>
  <si>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</si>
  <si>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</si>
  <si>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</si>
  <si>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</si>
  <si>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</si>
  <si>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</si>
  <si>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</si>
  <si>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</si>
  <si>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</si>
  <si>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</si>
  <si>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</si>
  <si>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</si>
  <si>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</si>
  <si>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</si>
  <si>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</si>
  <si>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</si>
  <si>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</si>
  <si>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</si>
  <si>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</si>
  <si>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</si>
  <si>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</si>
  <si>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</si>
  <si>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</si>
  <si>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</si>
  <si>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</si>
  <si>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</si>
  <si>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</si>
  <si>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</si>
  <si>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</si>
  <si>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</si>
  <si>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</si>
  <si>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</si>
  <si>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</si>
  <si>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</si>
  <si>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</si>
  <si>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</si>
  <si>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</si>
  <si>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</si>
  <si>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</si>
  <si>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</si>
  <si>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</si>
  <si>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</si>
  <si>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</si>
  <si>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</si>
  <si>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</si>
  <si>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</si>
  <si>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</si>
  <si>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</si>
  <si>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</si>
  <si>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</si>
  <si>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</si>
  <si>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</si>
  <si>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</si>
  <si>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</si>
  <si>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</si>
  <si>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</si>
  <si>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</si>
  <si>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</si>
  <si>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</si>
  <si>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</si>
  <si>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</si>
  <si>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</si>
  <si>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</si>
  <si>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</si>
  <si>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</si>
  <si>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</si>
  <si>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</si>
  <si>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</si>
  <si>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</si>
  <si>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</si>
  <si>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</si>
  <si>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</si>
  <si>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</si>
  <si>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</si>
  <si>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</si>
  <si>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</si>
  <si>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</si>
  <si>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</si>
  <si>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</si>
  <si>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</si>
  <si>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</si>
  <si>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</si>
  <si>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</si>
  <si>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</si>
  <si>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</si>
  <si>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</si>
  <si>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</si>
  <si>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</si>
  <si>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</si>
  <si>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</si>
  <si>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</si>
  <si>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</si>
  <si>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</si>
  <si>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</si>
  <si>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</si>
  <si>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</si>
  <si>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</si>
  <si>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</si>
  <si>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</si>
  <si>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</si>
  <si>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</si>
  <si>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</si>
  <si>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</si>
  <si>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</si>
  <si>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</si>
  <si>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</si>
  <si>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</si>
  <si>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</si>
  <si>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</si>
  <si>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</si>
  <si>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</si>
  <si>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</si>
  <si>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</si>
  <si>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</si>
  <si>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</si>
  <si>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</si>
  <si>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</si>
  <si>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</si>
  <si>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</si>
  <si>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</si>
  <si>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</si>
  <si>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</si>
  <si>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</si>
  <si>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</si>
  <si>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</si>
  <si>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</si>
  <si>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</si>
  <si>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</si>
  <si>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</si>
  <si>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</si>
  <si>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</si>
  <si>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</si>
  <si>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</si>
  <si>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</si>
  <si>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</si>
  <si>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</si>
  <si>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</si>
  <si>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</si>
  <si>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</si>
  <si>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</si>
  <si>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</si>
  <si>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</si>
  <si>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</si>
  <si>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</si>
  <si>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</si>
  <si>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</si>
  <si>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</si>
  <si>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</si>
  <si>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</si>
  <si>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</si>
  <si>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</si>
  <si>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</si>
  <si>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</si>
  <si>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</si>
  <si>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</si>
  <si>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</si>
  <si>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</si>
  <si>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</si>
  <si>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</si>
  <si>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</si>
  <si>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</si>
  <si>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</si>
  <si>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</si>
  <si>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</si>
  <si>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</si>
  <si>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</si>
  <si>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</si>
  <si>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</si>
  <si>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</si>
  <si>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</si>
  <si>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</si>
  <si>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</si>
  <si>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</si>
  <si>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</si>
  <si>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</si>
  <si>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</si>
  <si>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</si>
  <si>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</si>
  <si>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</si>
  <si>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</si>
  <si>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</si>
  <si>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</si>
  <si>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</si>
  <si>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</si>
  <si>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</si>
  <si>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</si>
  <si>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</si>
  <si>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</si>
  <si>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</si>
  <si>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</si>
  <si>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</si>
  <si>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</si>
  <si>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</si>
  <si>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</si>
  <si>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</si>
  <si>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</si>
  <si>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</si>
  <si>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</si>
  <si>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</si>
  <si>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</si>
  <si>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</si>
  <si>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</si>
  <si>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</si>
  <si>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</si>
  <si>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</si>
  <si>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</si>
  <si>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</si>
  <si>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</si>
  <si>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</si>
  <si>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</si>
  <si>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</si>
  <si>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</si>
  <si>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</si>
  <si>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</si>
  <si>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</si>
  <si>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</si>
  <si>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</si>
  <si>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</si>
  <si>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</si>
  <si>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</si>
  <si>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</si>
  <si>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</si>
  <si>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</si>
  <si>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</si>
  <si>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</si>
  <si>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</si>
  <si>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</si>
  <si>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</si>
  <si>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</si>
  <si>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</si>
  <si>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</si>
  <si>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</si>
  <si>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</si>
  <si>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</si>
  <si>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</si>
  <si>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</si>
  <si>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</si>
  <si>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</si>
  <si>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</si>
  <si>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</si>
  <si>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</si>
  <si>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</si>
  <si>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</si>
  <si>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</si>
  <si>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</si>
  <si>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</si>
  <si>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</si>
  <si>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</si>
  <si>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</si>
  <si>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</si>
  <si>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</si>
  <si>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</si>
  <si>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</si>
  <si>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</si>
  <si>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</si>
  <si>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</si>
  <si>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</si>
  <si>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</si>
  <si>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</si>
  <si>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</si>
  <si>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</si>
  <si>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</si>
  <si>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</si>
  <si>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</si>
  <si>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</si>
  <si>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</si>
  <si>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</si>
  <si>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</si>
  <si>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</si>
  <si>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</si>
  <si>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</si>
  <si>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</si>
  <si>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</si>
  <si>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</si>
  <si>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</si>
  <si>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</si>
  <si>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</si>
  <si>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</si>
  <si>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</si>
  <si>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</si>
  <si>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</si>
  <si>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</si>
  <si>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</si>
  <si>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</si>
  <si>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</si>
  <si>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</si>
  <si>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</si>
  <si>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</si>
  <si>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</si>
  <si>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</si>
  <si>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</si>
  <si>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</si>
  <si>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</si>
  <si>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</si>
  <si>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</si>
  <si>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</si>
  <si>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</si>
  <si>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</si>
  <si>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</si>
  <si>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</si>
  <si>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</si>
  <si>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</si>
  <si>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</si>
  <si>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</si>
  <si>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</si>
  <si>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</si>
  <si>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</si>
  <si>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</si>
  <si>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</si>
  <si>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</si>
  <si>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</si>
  <si>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</si>
  <si>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</si>
  <si>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</si>
  <si>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</si>
  <si>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</si>
  <si>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</si>
  <si>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</si>
  <si>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</si>
  <si>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</si>
  <si>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</si>
  <si>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</si>
  <si>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</si>
  <si>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</si>
  <si>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</si>
  <si>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</si>
  <si>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</si>
  <si>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</si>
  <si>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</si>
  <si>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</si>
  <si>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</si>
  <si>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</si>
  <si>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</si>
  <si>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</si>
  <si>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</si>
  <si>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</si>
  <si>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</si>
  <si>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</si>
  <si>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</si>
  <si>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</si>
  <si>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</si>
  <si>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</si>
  <si>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</si>
  <si>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</si>
  <si>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</si>
  <si>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</si>
  <si>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</si>
  <si>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</si>
  <si>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</si>
  <si>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</si>
  <si>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</si>
  <si>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</si>
  <si>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</si>
  <si>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</si>
  <si>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</si>
  <si>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</si>
  <si>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</si>
  <si>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</si>
  <si>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</si>
  <si>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</si>
  <si>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</si>
  <si>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</si>
  <si>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</si>
  <si>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</si>
  <si>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</si>
  <si>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</si>
  <si>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</si>
  <si>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</si>
  <si>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</si>
  <si>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</si>
  <si>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</si>
  <si>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</si>
  <si>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</si>
  <si>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</si>
  <si>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</si>
  <si>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</si>
  <si>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</si>
  <si>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</si>
  <si>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</si>
  <si>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</si>
  <si>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</si>
  <si>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</si>
  <si>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</si>
  <si>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</si>
  <si>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</si>
  <si>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</si>
  <si>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</si>
  <si>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</si>
  <si>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</si>
  <si>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</si>
  <si>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</si>
  <si>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</si>
  <si>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</si>
  <si>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</si>
  <si>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</si>
  <si>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</si>
  <si>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</si>
  <si>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</si>
  <si>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</si>
  <si>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</si>
  <si>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</si>
  <si>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</si>
  <si>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</si>
  <si>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</si>
  <si>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</si>
  <si>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</si>
  <si>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</si>
  <si>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</si>
  <si>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</si>
  <si>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</si>
  <si>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</si>
  <si>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</si>
  <si>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</si>
  <si>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</si>
  <si>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</si>
  <si>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</si>
  <si>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</si>
  <si>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</si>
  <si>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</si>
  <si>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</si>
  <si>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</si>
  <si>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</si>
  <si>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</si>
  <si>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</si>
  <si>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</si>
  <si>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</si>
  <si>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</si>
  <si>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</si>
  <si>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</si>
  <si>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</si>
  <si>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</si>
  <si>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</si>
  <si>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</si>
  <si>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</si>
  <si>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</si>
  <si>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</si>
  <si>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</si>
  <si>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</si>
  <si>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</si>
  <si>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</si>
  <si>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</si>
  <si>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</si>
  <si>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</si>
  <si>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</si>
  <si>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</si>
  <si>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</si>
  <si>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</si>
  <si>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</si>
  <si>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</si>
  <si>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</si>
  <si>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</si>
  <si>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</si>
  <si>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</si>
  <si>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</si>
  <si>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</si>
  <si>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</si>
  <si>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</si>
  <si>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</si>
  <si>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</si>
  <si>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</si>
  <si>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</si>
  <si>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</si>
  <si>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</si>
  <si>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</si>
  <si>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</si>
  <si>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</si>
  <si>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</si>
  <si>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</si>
  <si>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</si>
  <si>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</si>
  <si>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</si>
  <si>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</si>
  <si>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</si>
  <si>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</si>
  <si>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</si>
  <si>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</si>
  <si>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</si>
  <si>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</si>
  <si>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</si>
  <si>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</si>
  <si>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</si>
  <si>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</si>
  <si>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</si>
  <si>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</si>
  <si>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</si>
  <si>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</si>
  <si>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</si>
  <si>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</si>
  <si>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</si>
  <si>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</si>
  <si>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</si>
  <si>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</si>
  <si>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</si>
  <si>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</si>
  <si>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</si>
  <si>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</si>
  <si>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</si>
  <si>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</si>
  <si>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</si>
  <si>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</si>
  <si>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</si>
  <si>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</si>
  <si>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</si>
  <si>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</si>
  <si>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</si>
  <si>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</si>
  <si>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</si>
  <si>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</si>
  <si>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</si>
  <si>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</si>
  <si>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</si>
  <si>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</si>
  <si>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</si>
  <si>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</si>
  <si>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</si>
  <si>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</si>
  <si>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</si>
  <si>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</si>
  <si>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</si>
  <si>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</si>
  <si>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</si>
  <si>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</si>
  <si>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</si>
  <si>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</si>
  <si>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</si>
  <si>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</si>
  <si>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</si>
  <si>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</si>
  <si>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</si>
  <si>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</si>
  <si>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</si>
  <si>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</si>
  <si>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</si>
  <si>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</si>
  <si>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</si>
  <si>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</si>
  <si>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</si>
  <si>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</si>
  <si>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</si>
  <si>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</si>
  <si>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</si>
  <si>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</si>
  <si>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</si>
  <si>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</si>
  <si>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</si>
  <si>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</si>
  <si>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</si>
  <si>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</si>
  <si>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</si>
  <si>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</si>
  <si>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</si>
  <si>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</si>
  <si>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</si>
  <si>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</si>
  <si>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</si>
  <si>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</si>
  <si>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</si>
  <si>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</si>
  <si>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</si>
  <si>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</si>
  <si>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</si>
  <si>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</si>
  <si>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</si>
  <si>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</si>
  <si>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</si>
  <si>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</si>
  <si>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</si>
  <si>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</si>
  <si>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</si>
  <si>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</si>
  <si>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</si>
  <si>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</si>
  <si>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</si>
  <si>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</si>
  <si>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</si>
  <si>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</si>
  <si>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</si>
  <si>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</si>
  <si>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</si>
  <si>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</si>
  <si>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</si>
  <si>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</si>
  <si>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</si>
  <si>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</si>
  <si>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</si>
  <si>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</si>
  <si>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</si>
  <si>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</si>
  <si>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</si>
  <si>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</si>
  <si>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</si>
  <si>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</si>
  <si>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</si>
  <si>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</si>
  <si>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</si>
  <si>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</si>
  <si>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</si>
  <si>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</si>
  <si>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</si>
  <si>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</si>
  <si>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</si>
  <si>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</si>
  <si>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</si>
  <si>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</si>
  <si>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</si>
  <si>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</si>
  <si>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</si>
  <si>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</si>
  <si>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</si>
  <si>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</si>
  <si>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</si>
  <si>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</si>
  <si>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</si>
  <si>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</si>
  <si>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</si>
  <si>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</si>
  <si>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</si>
  <si>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</si>
  <si>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</si>
  <si>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</si>
  <si>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</si>
  <si>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</si>
  <si>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</si>
  <si>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</si>
  <si>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</si>
  <si>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</si>
  <si>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</si>
  <si>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</si>
  <si>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</si>
  <si>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</si>
  <si>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</si>
  <si>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</si>
  <si>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</si>
  <si>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</si>
  <si>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</si>
  <si>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</si>
  <si>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</si>
  <si>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</si>
  <si>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</si>
  <si>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</si>
  <si>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</si>
  <si>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</si>
  <si>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</si>
  <si>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</si>
  <si>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</si>
  <si>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</si>
  <si>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</si>
  <si>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</si>
  <si>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</si>
  <si>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</si>
  <si>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</si>
  <si>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</si>
  <si>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</si>
  <si>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</si>
  <si>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</si>
  <si>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</si>
  <si>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</si>
  <si>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</si>
  <si>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</si>
  <si>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</si>
  <si>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</si>
  <si>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</si>
  <si>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</si>
  <si>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</si>
  <si>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</si>
  <si>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</si>
  <si>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</si>
  <si>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</si>
  <si>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</si>
  <si>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</si>
  <si>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</si>
  <si>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</si>
  <si>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</si>
  <si>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</si>
  <si>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</si>
  <si>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</si>
  <si>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</si>
  <si>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</si>
  <si>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</si>
  <si>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</si>
  <si>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</si>
  <si>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</si>
  <si>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</si>
  <si>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</si>
  <si>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</si>
  <si>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</si>
  <si>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</si>
  <si>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</si>
  <si>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</si>
  <si>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</si>
  <si>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</si>
  <si>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</si>
  <si>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</si>
  <si>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</si>
  <si>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</si>
  <si>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</si>
  <si>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</si>
  <si>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</si>
  <si>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</si>
  <si>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</si>
  <si>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</si>
  <si>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</si>
  <si>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</si>
  <si>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</si>
  <si>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</si>
  <si>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</si>
  <si>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</si>
  <si>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</si>
  <si>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</si>
  <si>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</si>
  <si>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</si>
  <si>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</si>
  <si>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</si>
  <si>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</si>
  <si>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</si>
  <si>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</si>
  <si>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</si>
  <si>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</si>
  <si>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</si>
  <si>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</si>
  <si>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</si>
  <si>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</si>
  <si>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</si>
  <si>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</si>
  <si>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</si>
  <si>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</si>
  <si>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</si>
  <si>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</si>
  <si>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</si>
  <si>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</si>
  <si>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</si>
  <si>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</si>
  <si>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</si>
  <si>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</si>
  <si>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</si>
  <si>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</si>
  <si>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</si>
  <si>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</si>
  <si>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</si>
  <si>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</si>
  <si>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</si>
  <si>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</si>
  <si>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</si>
  <si>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</si>
  <si>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</si>
  <si>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</si>
  <si>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</si>
  <si>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</si>
  <si>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</si>
  <si>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</si>
  <si>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</si>
  <si>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</si>
  <si>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</si>
  <si>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</si>
  <si>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</si>
  <si>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</si>
  <si>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</si>
  <si>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</si>
  <si>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</si>
  <si>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</si>
  <si>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</si>
  <si>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</si>
  <si>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</si>
  <si>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</si>
  <si>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</si>
  <si>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</si>
  <si>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</si>
  <si>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</si>
  <si>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</si>
  <si>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</si>
  <si>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</si>
  <si>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</si>
  <si>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</si>
  <si>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</si>
  <si>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</si>
  <si>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</si>
  <si>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</si>
  <si>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</si>
  <si>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</si>
  <si>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</si>
  <si>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</si>
  <si>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</si>
  <si>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</si>
  <si>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</si>
  <si>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</si>
  <si>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</si>
  <si>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</si>
  <si>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</si>
  <si>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</si>
  <si>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</si>
  <si>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</si>
  <si>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</si>
  <si>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</si>
  <si>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</si>
  <si>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</si>
  <si>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</si>
  <si>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</si>
  <si>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</si>
  <si>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</si>
  <si>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</si>
  <si>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</si>
  <si>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</si>
  <si>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</si>
  <si>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</si>
  <si>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</si>
  <si>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</si>
  <si>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</si>
  <si>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</si>
  <si>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</si>
  <si>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</si>
  <si>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</si>
  <si>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</si>
  <si>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</si>
  <si>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</si>
  <si>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</si>
  <si>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</si>
  <si>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</si>
  <si>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</si>
  <si>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</si>
  <si>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</si>
  <si>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</si>
  <si>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</si>
  <si>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</si>
  <si>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</si>
  <si>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</si>
  <si>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</si>
  <si>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</si>
  <si>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</si>
  <si>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</si>
  <si>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</si>
  <si>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</si>
  <si>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</si>
  <si>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</si>
  <si>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</si>
  <si>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</si>
  <si>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</si>
  <si>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</si>
  <si>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</si>
  <si>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</si>
  <si>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</si>
  <si>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</si>
  <si>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</si>
  <si>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</si>
  <si>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</si>
  <si>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</si>
  <si>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</si>
  <si>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</si>
  <si>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</si>
  <si>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</si>
  <si>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</si>
  <si>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</si>
  <si>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</si>
  <si>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</si>
  <si>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</si>
  <si>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</si>
  <si>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</si>
  <si>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</si>
  <si>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</si>
  <si>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</si>
  <si>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</si>
  <si>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</si>
  <si>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</si>
  <si>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</si>
  <si>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</si>
  <si>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</si>
  <si>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</si>
  <si>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</si>
  <si>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</si>
  <si>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</si>
  <si>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</si>
  <si>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</si>
  <si>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</si>
  <si>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</si>
  <si>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</si>
  <si>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</si>
  <si>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</si>
  <si>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</si>
  <si>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</si>
  <si>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</si>
  <si>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</si>
  <si>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</si>
  <si>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</si>
  <si>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</si>
  <si>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</si>
  <si>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</si>
  <si>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</si>
  <si>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</si>
  <si>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</si>
  <si>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</si>
  <si>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</si>
  <si>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</si>
  <si>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</si>
  <si>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</si>
  <si>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</si>
  <si>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</si>
  <si>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</si>
  <si>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</si>
  <si>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</si>
  <si>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</si>
  <si>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</si>
  <si>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</si>
  <si>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</si>
  <si>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</si>
  <si>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</si>
  <si>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</si>
  <si>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</si>
  <si>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</si>
  <si>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</si>
  <si>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</si>
  <si>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</si>
  <si>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</si>
  <si>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</si>
  <si>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</si>
  <si>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</si>
  <si>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</si>
  <si>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</si>
  <si>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</si>
  <si>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</si>
  <si>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</si>
  <si>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</si>
  <si>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</si>
  <si>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</si>
  <si>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</si>
  <si>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</si>
  <si>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</si>
  <si>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</si>
  <si>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</si>
  <si>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</si>
  <si>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</si>
  <si>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</si>
  <si>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</si>
  <si>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</si>
  <si>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</si>
  <si>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</si>
  <si>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</si>
  <si>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</si>
  <si>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</si>
  <si>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</si>
  <si>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</si>
  <si>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</si>
  <si>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</si>
  <si>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</si>
  <si>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</si>
  <si>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</si>
  <si>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</si>
  <si>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</si>
  <si>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</si>
  <si>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</si>
  <si>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</si>
  <si>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</si>
  <si>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</si>
  <si>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</si>
  <si>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</si>
  <si>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</si>
  <si>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</si>
  <si>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</si>
  <si>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</si>
  <si>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</si>
  <si>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</si>
  <si>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</si>
  <si>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</si>
  <si>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</si>
  <si>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</si>
  <si>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</si>
  <si>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</si>
  <si>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</si>
  <si>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</si>
  <si>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</si>
  <si>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</si>
  <si>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</si>
  <si>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</si>
  <si>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</si>
  <si>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</si>
  <si>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</si>
  <si>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</si>
  <si>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</si>
  <si>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</si>
  <si>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</si>
  <si>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</si>
  <si>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</si>
  <si>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</si>
  <si>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</si>
  <si>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</si>
  <si>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</si>
  <si>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</si>
  <si>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</si>
  <si>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</si>
  <si>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</si>
  <si>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</si>
  <si>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</si>
  <si>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</si>
  <si>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</si>
  <si>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</si>
  <si>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</si>
  <si>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</si>
  <si>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</si>
  <si>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</si>
  <si>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</si>
  <si>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</si>
  <si>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</si>
  <si>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</si>
  <si>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</si>
  <si>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</si>
  <si>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</si>
  <si>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</si>
  <si>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</si>
  <si>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</si>
  <si>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</si>
  <si>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</si>
  <si>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</si>
  <si>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</si>
  <si>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</si>
  <si>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</si>
  <si>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</si>
  <si>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</si>
  <si>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</si>
  <si>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</si>
  <si>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</si>
  <si>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</si>
  <si>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</si>
  <si>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</si>
  <si>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</si>
  <si>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</si>
  <si>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</si>
  <si>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</si>
  <si>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</si>
  <si>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</si>
  <si>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</si>
  <si>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</si>
  <si>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</si>
  <si>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</si>
  <si>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</si>
  <si>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</si>
  <si>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</si>
  <si>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</si>
  <si>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</si>
  <si>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</si>
  <si>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</si>
  <si>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</si>
  <si>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</si>
  <si>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</si>
  <si>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</si>
  <si>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</si>
  <si>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</si>
  <si>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</si>
  <si>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</si>
  <si>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</si>
  <si>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</si>
  <si>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</si>
  <si>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</si>
  <si>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</si>
  <si>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</si>
  <si>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</si>
  <si>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</si>
  <si>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</si>
  <si>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</si>
  <si>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</si>
  <si>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</si>
  <si>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</si>
  <si>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</si>
  <si>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</si>
  <si>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</si>
  <si>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</si>
  <si>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</si>
  <si>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</si>
  <si>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</si>
  <si>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</si>
  <si>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</si>
  <si>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</si>
  <si>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</si>
  <si>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</si>
  <si>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</si>
  <si>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</si>
  <si>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</si>
  <si>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</si>
  <si>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</si>
  <si>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</si>
  <si>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</si>
  <si>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</si>
  <si>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</si>
  <si>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</si>
  <si>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</si>
  <si>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</si>
  <si>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</si>
  <si>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</si>
  <si>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</si>
  <si>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</si>
  <si>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</si>
  <si>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</si>
  <si>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</si>
  <si>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</si>
  <si>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</si>
  <si>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</si>
  <si>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</si>
  <si>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</si>
  <si>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</si>
  <si>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</si>
  <si>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</si>
  <si>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</si>
  <si>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</si>
  <si>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</si>
  <si>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</si>
  <si>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</si>
  <si>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</si>
  <si>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</si>
  <si>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</si>
  <si>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</si>
  <si>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</si>
  <si>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</si>
  <si>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</si>
  <si>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</si>
  <si>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</si>
  <si>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</si>
  <si>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</si>
  <si>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</si>
  <si>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</si>
  <si>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</si>
  <si>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</si>
  <si>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</si>
  <si>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</si>
  <si>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</si>
  <si>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</si>
  <si>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</si>
  <si>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</si>
  <si>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</si>
  <si>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</si>
  <si>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</si>
  <si>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</si>
  <si>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</si>
  <si>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</si>
  <si>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</si>
  <si>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</si>
  <si>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</si>
  <si>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</si>
  <si>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</si>
  <si>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</si>
  <si>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</si>
  <si>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</si>
  <si>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</si>
  <si>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</si>
  <si>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</si>
  <si>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</si>
  <si>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</si>
  <si>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</si>
  <si>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</si>
  <si>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</si>
  <si>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</si>
  <si>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</si>
  <si>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</si>
  <si>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</si>
  <si>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</si>
  <si>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</si>
  <si>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</si>
  <si>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</si>
  <si>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</si>
  <si>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</si>
  <si>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</si>
  <si>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</si>
  <si>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</si>
  <si>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</si>
  <si>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</si>
  <si>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</si>
  <si>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</si>
  <si>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</si>
  <si>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</si>
  <si>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</si>
  <si>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</si>
  <si>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</si>
  <si>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</si>
  <si>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</si>
  <si>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</si>
  <si>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</si>
  <si>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</si>
  <si>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</si>
  <si>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</si>
  <si>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</si>
  <si>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</si>
  <si>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</si>
  <si>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</si>
  <si>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</si>
  <si>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</si>
  <si>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</si>
  <si>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</si>
  <si>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</si>
  <si>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</si>
  <si>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</si>
  <si>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</si>
  <si>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</si>
  <si>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</si>
  <si>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</si>
  <si>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</si>
  <si>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</si>
  <si>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</si>
  <si>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</si>
  <si>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</si>
  <si>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</si>
  <si>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</si>
  <si>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</si>
  <si>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</si>
  <si>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</si>
  <si>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</si>
  <si>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</si>
  <si>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</si>
  <si>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</si>
  <si>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</si>
  <si>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</si>
  <si>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</si>
  <si>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</si>
  <si>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</si>
  <si>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</si>
  <si>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</si>
  <si>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</si>
  <si>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</si>
  <si>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</si>
  <si>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</si>
  <si>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</si>
  <si>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</si>
  <si>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</si>
  <si>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</si>
  <si>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</si>
  <si>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</si>
  <si>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</si>
  <si>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</si>
  <si>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</si>
  <si>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</si>
  <si>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</si>
  <si>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</si>
  <si>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</si>
  <si>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</si>
  <si>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</si>
  <si>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</si>
  <si>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</si>
  <si>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</si>
  <si>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</si>
  <si>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</si>
  <si>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</si>
  <si>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</si>
  <si>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</si>
  <si>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</si>
  <si>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</si>
  <si>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</si>
  <si>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</si>
  <si>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</si>
  <si>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</si>
  <si>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</si>
  <si>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</si>
  <si>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</si>
  <si>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</si>
  <si>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</si>
  <si>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</si>
  <si>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</si>
  <si>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</si>
  <si>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</si>
  <si>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</si>
  <si>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</si>
  <si>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</si>
  <si>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</si>
  <si>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</si>
  <si>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</si>
  <si>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</si>
  <si>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</si>
  <si>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</si>
  <si>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</si>
  <si>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</si>
  <si>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</si>
  <si>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</si>
  <si>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</si>
  <si>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</si>
  <si>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</si>
  <si>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</si>
  <si>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</si>
  <si>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</si>
  <si>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</si>
  <si>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</si>
  <si>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</si>
  <si>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</si>
  <si>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</si>
  <si>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</si>
  <si>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</si>
  <si>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</si>
  <si>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</si>
  <si>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</si>
  <si>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</si>
  <si>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</si>
  <si>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</si>
  <si>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</si>
  <si>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</si>
  <si>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</si>
  <si>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</si>
  <si>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</si>
  <si>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</si>
  <si>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</si>
  <si>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</si>
  <si>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</si>
  <si>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</si>
  <si>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</si>
  <si>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</si>
  <si>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</si>
  <si>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</si>
  <si>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</si>
  <si>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</si>
  <si>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</si>
  <si>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</si>
  <si>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</si>
  <si>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</si>
  <si>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</si>
  <si>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</si>
  <si>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</si>
  <si>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</si>
  <si>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</si>
  <si>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</si>
  <si>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</si>
  <si>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</si>
  <si>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</si>
  <si>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</si>
  <si>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</si>
  <si>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</si>
  <si>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</si>
  <si>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</si>
  <si>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</si>
  <si>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</si>
  <si>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</si>
  <si>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</si>
  <si>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</si>
  <si>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</si>
  <si>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</si>
  <si>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</si>
  <si>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</si>
  <si>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</si>
  <si>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</si>
  <si>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</si>
  <si>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</si>
  <si>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</si>
  <si>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</si>
  <si>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</si>
  <si>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</si>
  <si>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</si>
  <si>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</si>
  <si>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</si>
  <si>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</si>
  <si>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</si>
  <si>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</si>
  <si>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</si>
  <si>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</si>
  <si>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</si>
  <si>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</si>
  <si>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</si>
  <si>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</si>
  <si>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</si>
  <si>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</si>
  <si>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</si>
  <si>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</si>
  <si>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</si>
  <si>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</si>
  <si>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</si>
  <si>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</si>
  <si>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</si>
  <si>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</si>
  <si>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</si>
  <si>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</si>
  <si>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</si>
  <si>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</si>
  <si>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</si>
  <si>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</si>
  <si>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</si>
  <si>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</si>
  <si>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</si>
  <si>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</si>
  <si>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</si>
  <si>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</si>
  <si>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</si>
  <si>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</si>
  <si>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</si>
  <si>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</si>
  <si>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</si>
  <si>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</si>
  <si>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</si>
  <si>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</si>
  <si>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</si>
  <si>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</si>
  <si>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</si>
  <si>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</si>
  <si>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</si>
  <si>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</si>
  <si>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</si>
  <si>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</si>
  <si>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</si>
  <si>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</si>
  <si>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</si>
  <si>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</si>
  <si>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</si>
  <si>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</si>
  <si>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</si>
  <si>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</si>
  <si>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</si>
  <si>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</si>
  <si>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</si>
  <si>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</si>
  <si>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</si>
  <si>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</si>
  <si>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</si>
  <si>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</si>
  <si>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</si>
  <si>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</si>
  <si>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</si>
  <si>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</si>
  <si>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</si>
  <si>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</si>
  <si>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</si>
  <si>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</si>
  <si>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</si>
  <si>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</si>
  <si>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</si>
  <si>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</si>
  <si>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</si>
  <si>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</si>
  <si>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</si>
  <si>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</si>
  <si>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</si>
  <si>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</si>
  <si>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</si>
  <si>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</si>
  <si>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</si>
  <si>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</si>
  <si>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</si>
  <si>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</si>
  <si>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</si>
  <si>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</si>
  <si>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</si>
  <si>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</si>
  <si>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</si>
  <si>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</si>
  <si>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</si>
  <si>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</si>
  <si>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</si>
  <si>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</si>
  <si>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</si>
  <si>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</si>
  <si>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</si>
  <si>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</si>
  <si>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</si>
  <si>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</si>
  <si>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</si>
  <si>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</si>
  <si>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</si>
  <si>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</si>
  <si>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</si>
  <si>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</si>
  <si>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</si>
  <si>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</si>
  <si>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</si>
  <si>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</si>
  <si>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</si>
  <si>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</si>
  <si>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</si>
  <si>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</si>
  <si>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</si>
  <si>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</si>
  <si>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</si>
  <si>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</si>
  <si>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</si>
  <si>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</si>
  <si>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</si>
  <si>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</si>
  <si>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</si>
  <si>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</si>
  <si>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</si>
  <si>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</si>
  <si>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</si>
  <si>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</si>
  <si>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</si>
  <si>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</si>
  <si>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</si>
  <si>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</si>
  <si>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</si>
  <si>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</si>
  <si>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</si>
  <si>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</si>
  <si>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</si>
  <si>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</si>
  <si>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</si>
  <si>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</si>
  <si>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</si>
  <si>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</si>
  <si>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</si>
  <si>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</si>
  <si>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</si>
  <si>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</si>
  <si>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</si>
  <si>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</si>
  <si>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</si>
  <si>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</si>
  <si>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</si>
  <si>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</si>
  <si>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</si>
  <si>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</si>
  <si>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</si>
  <si>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</si>
  <si>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</si>
  <si>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</si>
  <si>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</si>
  <si>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</si>
  <si>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</si>
  <si>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</si>
  <si>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</si>
  <si>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</si>
  <si>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</si>
  <si>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</si>
  <si>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</si>
  <si>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</si>
  <si>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</si>
  <si>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</si>
  <si>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</si>
  <si>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</si>
  <si>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</si>
  <si>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</si>
  <si>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</si>
  <si>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</si>
  <si>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</si>
  <si>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</si>
  <si>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</si>
  <si>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</si>
  <si>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</si>
  <si>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</si>
  <si>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</si>
  <si>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</si>
  <si>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</si>
  <si>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</si>
  <si>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</si>
  <si>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</si>
  <si>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</si>
  <si>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</si>
  <si>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</si>
  <si>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</si>
  <si>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</si>
  <si>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</si>
  <si>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</si>
  <si>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</si>
  <si>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</si>
  <si>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</si>
  <si>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</si>
  <si>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</si>
  <si>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</si>
  <si>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</si>
  <si>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</si>
  <si>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</si>
  <si>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</si>
  <si>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</si>
  <si>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</si>
  <si>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</si>
  <si>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</si>
  <si>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</si>
  <si>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</si>
  <si>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</si>
  <si>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</si>
  <si>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</si>
  <si>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</si>
  <si>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</si>
  <si>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</si>
  <si>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</si>
  <si>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</si>
  <si>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</si>
  <si>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</si>
  <si>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</si>
  <si>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</si>
  <si>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</si>
  <si>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</si>
  <si>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</si>
  <si>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</si>
  <si>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</si>
  <si>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</si>
  <si>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</si>
  <si>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</si>
  <si>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</si>
  <si>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</si>
  <si>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</si>
  <si>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</si>
  <si>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</si>
  <si>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</si>
  <si>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</si>
  <si>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</si>
  <si>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</si>
  <si>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</si>
  <si>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</si>
  <si>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</si>
  <si>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</si>
  <si>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</si>
  <si>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</si>
  <si>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</si>
  <si>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</si>
  <si>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</si>
  <si>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</si>
  <si>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</si>
  <si>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</si>
  <si>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</si>
  <si>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</si>
  <si>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</si>
  <si>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</si>
  <si>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</si>
  <si>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</si>
  <si>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</si>
  <si>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</si>
  <si>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</si>
  <si>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</si>
  <si>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</si>
  <si>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</si>
  <si>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</si>
  <si>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</si>
  <si>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</si>
  <si>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</si>
  <si>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</si>
  <si>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</si>
  <si>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</si>
  <si>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</si>
  <si>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</si>
  <si>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</si>
  <si>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</si>
  <si>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</si>
  <si>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</si>
  <si>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</si>
  <si>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</si>
  <si>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</si>
  <si>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</si>
  <si>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</si>
  <si>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</si>
  <si>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</si>
  <si>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</si>
  <si>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</si>
  <si>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</si>
  <si>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</si>
  <si>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</si>
  <si>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</si>
  <si>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</si>
  <si>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</si>
  <si>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</si>
  <si>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</si>
  <si>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</si>
  <si>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</si>
  <si>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</si>
  <si>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</si>
  <si>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</si>
  <si>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</si>
  <si>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</si>
  <si>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</si>
  <si>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</si>
  <si>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</si>
  <si>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</si>
  <si>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</si>
  <si>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</si>
  <si>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</si>
  <si>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</si>
  <si>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</si>
  <si>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</si>
  <si>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</si>
  <si>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</si>
  <si>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</si>
  <si>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</si>
  <si>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</si>
  <si>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</si>
  <si>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</si>
  <si>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</si>
  <si>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</si>
  <si>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</si>
  <si>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</si>
  <si>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</si>
  <si>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</si>
  <si>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</si>
  <si>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</si>
  <si>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</si>
  <si>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</si>
  <si>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</si>
  <si>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</si>
  <si>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</si>
  <si>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</si>
  <si>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</si>
  <si>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</si>
  <si>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</si>
  <si>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</si>
  <si>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</si>
  <si>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</si>
  <si>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</si>
  <si>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</si>
  <si>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</si>
  <si>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</si>
  <si>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</si>
  <si>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</si>
  <si>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</si>
  <si>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</si>
  <si>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</si>
  <si>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</si>
  <si>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</si>
  <si>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</si>
  <si>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</si>
  <si>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</si>
  <si>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</si>
  <si>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</si>
  <si>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</si>
  <si>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</si>
  <si>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</si>
  <si>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</si>
  <si>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</si>
  <si>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</si>
  <si>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</si>
  <si>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</si>
  <si>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</si>
  <si>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</si>
  <si>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</si>
  <si>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</si>
  <si>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</si>
  <si>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</si>
  <si>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</si>
  <si>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</si>
  <si>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</si>
  <si>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</si>
  <si>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</si>
  <si>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</si>
  <si>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</si>
  <si>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</si>
  <si>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</si>
  <si>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</si>
  <si>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</si>
  <si>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</si>
  <si>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</si>
  <si>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</si>
  <si>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</si>
  <si>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</si>
  <si>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</si>
  <si>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</si>
  <si>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</si>
  <si>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</si>
  <si>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</si>
  <si>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</si>
  <si>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</si>
  <si>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</si>
  <si>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</si>
  <si>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</si>
  <si>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</si>
  <si>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</si>
  <si>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</si>
  <si>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</si>
  <si>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</si>
  <si>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</si>
  <si>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</si>
  <si>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</si>
  <si>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</si>
  <si>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</si>
  <si>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</si>
  <si>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</si>
  <si>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</si>
  <si>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</si>
  <si>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</si>
  <si>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</si>
  <si>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</si>
  <si>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</si>
  <si>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</si>
  <si>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</si>
  <si>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</si>
  <si>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</si>
  <si>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</si>
  <si>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</si>
  <si>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</si>
  <si>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</si>
  <si>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</si>
  <si>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</si>
  <si>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</si>
  <si>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</si>
  <si>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</si>
  <si>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</si>
  <si>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</si>
  <si>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</si>
  <si>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</si>
  <si>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</si>
  <si>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</si>
  <si>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</si>
  <si>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</si>
  <si>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</si>
  <si>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</si>
  <si>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</si>
  <si>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</si>
  <si>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</si>
  <si>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</si>
  <si>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</si>
  <si>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</si>
  <si>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</si>
  <si>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</si>
  <si>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</si>
  <si>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</si>
  <si>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</si>
  <si>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</si>
  <si>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</si>
  <si>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</si>
  <si>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</si>
  <si>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</si>
  <si>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</si>
  <si>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</si>
  <si>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</si>
  <si>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</si>
  <si>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</si>
  <si>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</si>
  <si>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</si>
  <si>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</si>
  <si>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</si>
  <si>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</si>
  <si>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</si>
  <si>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</si>
  <si>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</si>
  <si>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</si>
  <si>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</si>
  <si>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</si>
  <si>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</si>
  <si>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</si>
  <si>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</si>
  <si>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</si>
  <si>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</si>
  <si>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</si>
  <si>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</si>
  <si>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</si>
  <si>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</si>
  <si>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</si>
  <si>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</si>
  <si>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</si>
  <si>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</si>
  <si>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</si>
  <si>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</si>
  <si>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</si>
  <si>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</si>
  <si>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</si>
  <si>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</si>
  <si>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</si>
  <si>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</si>
  <si>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</si>
  <si>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</si>
  <si>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</si>
  <si>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</si>
  <si>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</si>
  <si>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</si>
  <si>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</si>
  <si>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</si>
  <si>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</si>
  <si>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</si>
  <si>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</si>
  <si>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</si>
  <si>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</si>
  <si>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</si>
  <si>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</si>
  <si>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</si>
  <si>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</si>
  <si>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</si>
  <si>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</si>
  <si>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</si>
  <si>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</si>
  <si>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</si>
  <si>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</si>
  <si>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</si>
  <si>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</si>
  <si>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</si>
  <si>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</si>
  <si>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</si>
  <si>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</si>
  <si>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</si>
  <si>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</si>
  <si>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</si>
  <si>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</si>
  <si>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</si>
  <si>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</si>
  <si>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</si>
  <si>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</si>
  <si>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</si>
  <si>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</si>
  <si>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</si>
  <si>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</si>
  <si>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</si>
  <si>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</si>
  <si>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</si>
  <si>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</si>
  <si>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</si>
  <si>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</si>
  <si>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</si>
  <si>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</si>
  <si>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</si>
  <si>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</si>
  <si>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</si>
  <si>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</si>
  <si>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</si>
  <si>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</si>
  <si>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</si>
  <si>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</si>
  <si>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</si>
  <si>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</si>
  <si>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</si>
  <si>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</si>
  <si>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</si>
  <si>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</si>
  <si>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</si>
  <si>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</si>
  <si>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</si>
  <si>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</si>
  <si>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</si>
  <si>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</si>
  <si>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</si>
  <si>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</si>
  <si>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</si>
  <si>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</si>
  <si>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</si>
  <si>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</si>
  <si>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</si>
  <si>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</si>
  <si>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</si>
  <si>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</si>
  <si>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</si>
  <si>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</si>
  <si>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</si>
  <si>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</si>
  <si>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</si>
  <si>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</si>
  <si>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</si>
  <si>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</si>
  <si>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</si>
  <si>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</si>
  <si>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</si>
  <si>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</si>
  <si>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</si>
  <si>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</si>
  <si>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</si>
  <si>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</si>
  <si>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</si>
  <si>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</si>
  <si>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</si>
  <si>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</si>
  <si>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</si>
  <si>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</si>
  <si>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</si>
  <si>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</si>
  <si>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</si>
  <si>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</si>
  <si>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</si>
  <si>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</si>
  <si>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</si>
  <si>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</si>
  <si>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</si>
  <si>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</si>
  <si>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</si>
  <si>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</si>
  <si>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</si>
  <si>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</si>
  <si>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</si>
  <si>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</si>
  <si>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</si>
  <si>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</si>
  <si>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</si>
  <si>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</si>
  <si>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</si>
  <si>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</si>
  <si>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</si>
  <si>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</si>
  <si>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</si>
  <si>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</si>
  <si>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</si>
  <si>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</si>
  <si>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</si>
  <si>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</si>
  <si>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</si>
  <si>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</si>
  <si>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</si>
  <si>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</si>
  <si>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</si>
  <si>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</si>
  <si>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</si>
  <si>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</si>
  <si>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</si>
  <si>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</si>
  <si>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</si>
  <si>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</si>
  <si>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</si>
  <si>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</si>
  <si>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</si>
  <si>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</si>
  <si>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</si>
  <si>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</si>
  <si>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</si>
  <si>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</si>
  <si>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</si>
  <si>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</si>
  <si>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</si>
  <si>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</si>
  <si>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</si>
  <si>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</si>
  <si>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</si>
  <si>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</si>
  <si>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</si>
  <si>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</si>
  <si>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</si>
  <si>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</si>
  <si>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</si>
  <si>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</si>
  <si>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</si>
  <si>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</si>
  <si>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</si>
  <si>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</si>
  <si>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</si>
  <si>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</si>
  <si>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</si>
  <si>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</si>
  <si>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</si>
  <si>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</si>
  <si>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</si>
  <si>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</si>
  <si>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</si>
  <si>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</si>
  <si>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</si>
  <si>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</si>
  <si>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</si>
  <si>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</si>
  <si>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</si>
  <si>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</si>
  <si>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</si>
  <si>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</si>
  <si>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</si>
  <si>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</si>
  <si>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</si>
  <si>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</si>
  <si>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</si>
  <si>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</si>
  <si>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</si>
  <si>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</si>
  <si>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</si>
  <si>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</si>
  <si>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</si>
  <si>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</si>
  <si>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</si>
  <si>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</si>
  <si>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</si>
  <si>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</si>
  <si>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</si>
  <si>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</si>
  <si>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</si>
  <si>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</si>
  <si>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</si>
  <si>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</si>
  <si>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</si>
  <si>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</si>
  <si>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</si>
  <si>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</si>
  <si>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</si>
  <si>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</si>
  <si>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</si>
  <si>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</si>
  <si>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</si>
  <si>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</si>
  <si>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</si>
  <si>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</si>
  <si>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</si>
  <si>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</si>
  <si>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</si>
  <si>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</si>
  <si>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</si>
  <si>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</si>
  <si>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</si>
  <si>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</si>
  <si>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</si>
  <si>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</si>
  <si>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</si>
  <si>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</si>
  <si>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</si>
  <si>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</si>
  <si>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</si>
  <si>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</si>
  <si>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</si>
  <si>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</si>
  <si>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</si>
  <si>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</si>
  <si>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</si>
  <si>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</si>
  <si>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</si>
  <si>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</si>
  <si>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</si>
  <si>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</si>
  <si>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</si>
  <si>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</si>
  <si>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</si>
  <si>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</si>
  <si>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</si>
  <si>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</si>
  <si>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</si>
  <si>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</si>
  <si>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</si>
  <si>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</si>
  <si>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</si>
  <si>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</si>
  <si>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</si>
  <si>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</si>
  <si>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</si>
  <si>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</si>
  <si>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</si>
  <si>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</si>
  <si>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</si>
  <si>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</si>
  <si>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</si>
  <si>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</si>
  <si>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</si>
  <si>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</si>
  <si>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</si>
  <si>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</si>
  <si>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</si>
  <si>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</si>
  <si>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</si>
  <si>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</si>
  <si>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</si>
  <si>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</si>
  <si>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</si>
  <si>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</si>
  <si>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</si>
  <si>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</si>
  <si>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</si>
  <si>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</si>
  <si>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</si>
  <si>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</si>
  <si>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</si>
  <si>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</si>
  <si>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</si>
  <si>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</si>
  <si>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</si>
  <si>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</si>
  <si>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</si>
  <si>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</si>
  <si>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</si>
  <si>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</si>
  <si>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</si>
  <si>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</si>
  <si>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</si>
  <si>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</si>
  <si>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</si>
  <si>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</si>
  <si>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</si>
  <si>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</si>
  <si>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</si>
  <si>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</si>
  <si>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</si>
  <si>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</si>
  <si>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</si>
  <si>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</si>
  <si>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</si>
  <si>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</si>
  <si>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</si>
  <si>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</si>
  <si>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</si>
  <si>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</si>
  <si>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</si>
  <si>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</si>
  <si>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</si>
  <si>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</si>
  <si>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</si>
  <si>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</si>
  <si>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</si>
  <si>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</si>
  <si>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</si>
  <si>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</si>
  <si>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</si>
  <si>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</si>
  <si>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</si>
  <si>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</si>
  <si>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</si>
  <si>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</si>
  <si>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</si>
  <si>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</si>
  <si>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</si>
  <si>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</si>
  <si>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</si>
  <si>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</si>
  <si>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</si>
  <si>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</si>
  <si>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</si>
  <si>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</si>
  <si>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</si>
  <si>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</si>
  <si>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</si>
  <si>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</si>
  <si>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</si>
  <si>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</si>
  <si>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</si>
  <si>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</si>
  <si>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</si>
  <si>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</si>
  <si>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</si>
  <si>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</si>
  <si>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</si>
  <si>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</si>
  <si>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</si>
  <si>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</si>
  <si>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</si>
  <si>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</si>
  <si>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</si>
  <si>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</si>
  <si>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</si>
  <si>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</si>
  <si>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</si>
  <si>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</si>
  <si>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</si>
  <si>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</si>
  <si>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</si>
  <si>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</si>
  <si>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</si>
  <si>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</si>
  <si>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</si>
  <si>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</si>
  <si>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</si>
  <si>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</si>
  <si>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</si>
  <si>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</si>
  <si>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</si>
  <si>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</si>
  <si>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</si>
  <si>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</si>
  <si>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</si>
  <si>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</si>
  <si>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</si>
  <si>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</si>
  <si>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</si>
  <si>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</si>
  <si>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</si>
  <si>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</si>
  <si>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</si>
  <si>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</si>
  <si>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</si>
  <si>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</si>
  <si>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</si>
  <si>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</si>
  <si>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</si>
  <si>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</si>
  <si>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</si>
  <si>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</si>
  <si>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</si>
  <si>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</si>
  <si>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</si>
  <si>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</si>
  <si>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</si>
  <si>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</si>
  <si>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</si>
  <si>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</si>
  <si>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</si>
  <si>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</si>
  <si>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</si>
  <si>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</si>
  <si>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</si>
  <si>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</si>
  <si>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</si>
  <si>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</si>
  <si>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</si>
  <si>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</si>
  <si>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</si>
  <si>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</si>
  <si>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</si>
  <si>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</si>
  <si>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</si>
  <si>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</si>
  <si>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</si>
  <si>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</si>
  <si>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</si>
  <si>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</si>
  <si>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</si>
  <si>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</si>
  <si>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</si>
  <si>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</si>
  <si>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</si>
  <si>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</si>
  <si>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</si>
  <si>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</si>
  <si>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</si>
  <si>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</si>
  <si>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</si>
  <si>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</si>
  <si>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</si>
  <si>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</si>
  <si>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</si>
  <si>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</si>
  <si>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</si>
  <si>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</si>
  <si>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</si>
  <si>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</si>
  <si>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</si>
  <si>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</si>
  <si>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</si>
  <si>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</si>
  <si>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</si>
  <si>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</si>
  <si>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</si>
  <si>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</si>
  <si>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</si>
  <si>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</si>
  <si>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</si>
  <si>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</si>
  <si>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</si>
  <si>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</si>
  <si>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</si>
  <si>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</si>
  <si>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</si>
  <si>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</si>
  <si>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</si>
  <si>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</si>
  <si>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</si>
  <si>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</si>
  <si>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</si>
  <si>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</si>
  <si>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</si>
  <si>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</si>
  <si>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</si>
  <si>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</si>
  <si>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</si>
  <si>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</si>
  <si>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</si>
  <si>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</si>
  <si>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</si>
  <si>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</si>
  <si>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</si>
  <si>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</si>
  <si>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</si>
  <si>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</si>
  <si>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</si>
  <si>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</si>
  <si>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</si>
  <si>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</si>
  <si>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</si>
  <si>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</si>
  <si>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</si>
  <si>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</si>
  <si>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</si>
  <si>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</si>
  <si>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</si>
  <si>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</si>
  <si>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</si>
  <si>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</si>
  <si>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</si>
  <si>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</si>
  <si>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</si>
  <si>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</si>
  <si>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</si>
  <si>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</si>
  <si>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</si>
  <si>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</si>
  <si>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</si>
  <si>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</si>
  <si>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</si>
  <si>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</si>
  <si>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</si>
  <si>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</si>
  <si>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</si>
  <si>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</si>
  <si>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</si>
  <si>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</si>
  <si>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</si>
  <si>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</si>
  <si>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</si>
  <si>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</si>
  <si>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</si>
  <si>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</si>
  <si>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</si>
  <si>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</si>
  <si>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</si>
  <si>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</si>
  <si>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</si>
  <si>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</si>
  <si>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</si>
  <si>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</si>
  <si>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</si>
  <si>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</si>
  <si>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</si>
  <si>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</si>
  <si>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</si>
  <si>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</si>
  <si>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</si>
  <si>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</si>
  <si>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</si>
  <si>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</si>
  <si>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</si>
  <si>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</si>
  <si>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</si>
  <si>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</si>
  <si>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</si>
  <si>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</si>
  <si>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</si>
  <si>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</si>
  <si>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</si>
  <si>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</si>
  <si>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</si>
  <si>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</si>
  <si>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</si>
  <si>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</si>
  <si>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</si>
  <si>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</si>
  <si>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</si>
  <si>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</si>
  <si>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</si>
  <si>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</si>
  <si>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</si>
  <si>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</si>
  <si>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</si>
  <si>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</si>
  <si>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</si>
  <si>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</si>
  <si>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</si>
  <si>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</si>
  <si>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</si>
  <si>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</si>
  <si>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</si>
  <si>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</si>
  <si>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</si>
  <si>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</si>
  <si>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</si>
  <si>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</si>
  <si>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</si>
  <si>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</si>
  <si>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</si>
  <si>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</si>
  <si>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</si>
  <si>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</si>
  <si>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</si>
  <si>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</si>
  <si>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</si>
  <si>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</si>
  <si>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</si>
  <si>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</si>
  <si>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</si>
  <si>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</si>
  <si>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</si>
  <si>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</si>
  <si>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</si>
  <si>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</si>
  <si>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</si>
  <si>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</si>
  <si>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</si>
  <si>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</si>
  <si>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</si>
  <si>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</si>
  <si>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</si>
  <si>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</si>
  <si>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</si>
  <si>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</si>
  <si>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</si>
  <si>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</si>
  <si>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</si>
  <si>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</si>
  <si>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</si>
  <si>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</si>
  <si>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</si>
  <si>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</si>
  <si>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</si>
  <si>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</si>
  <si>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</si>
  <si>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</si>
  <si>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</si>
  <si>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</si>
  <si>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</si>
  <si>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</si>
  <si>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</si>
  <si>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</si>
  <si>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</si>
  <si>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</si>
  <si>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</si>
  <si>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</si>
  <si>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</si>
  <si>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</si>
  <si>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</si>
  <si>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</si>
  <si>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</si>
  <si>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</si>
  <si>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</si>
  <si>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</si>
  <si>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</si>
  <si>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</si>
  <si>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</si>
  <si>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</si>
  <si>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</si>
  <si>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</si>
  <si>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</si>
  <si>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</si>
  <si>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</si>
  <si>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</si>
  <si>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</si>
  <si>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</si>
  <si>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</si>
  <si>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</si>
  <si>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</si>
  <si>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</si>
  <si>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</si>
  <si>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</si>
  <si>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</si>
  <si>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</si>
  <si>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</si>
  <si>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</si>
  <si>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</si>
  <si>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</si>
  <si>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</si>
  <si>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</si>
  <si>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</si>
  <si>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</si>
  <si>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</si>
  <si>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</si>
  <si>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</si>
  <si>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</si>
  <si>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</si>
  <si>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</si>
  <si>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</si>
  <si>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</si>
  <si>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</si>
  <si>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</si>
  <si>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</si>
  <si>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</si>
  <si>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</si>
  <si>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</si>
  <si>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</si>
  <si>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</si>
  <si>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</si>
  <si>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</si>
  <si>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</si>
  <si>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</si>
  <si>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</si>
  <si>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</si>
  <si>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</si>
  <si>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</si>
  <si>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</si>
  <si>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</si>
  <si>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</si>
  <si>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</si>
  <si>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</si>
  <si>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</si>
  <si>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</si>
  <si>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</si>
  <si>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</si>
  <si>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</si>
  <si>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</si>
  <si>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</si>
  <si>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</si>
  <si>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</si>
  <si>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</si>
  <si>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</si>
  <si>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</si>
  <si>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</si>
  <si>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</si>
  <si>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</si>
  <si>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</si>
  <si>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</si>
  <si>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</si>
  <si>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</si>
  <si>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</si>
  <si>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</si>
  <si>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</si>
  <si>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</si>
  <si>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</si>
  <si>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</si>
  <si>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</si>
  <si>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</si>
  <si>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</si>
  <si>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</si>
  <si>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</si>
  <si>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</si>
  <si>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</si>
  <si>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</si>
  <si>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</si>
  <si>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</si>
  <si>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</si>
  <si>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</si>
  <si>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</si>
  <si>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</si>
  <si>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</si>
  <si>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</si>
  <si>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</si>
  <si>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</si>
  <si>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</si>
  <si>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</si>
  <si>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</si>
  <si>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</si>
  <si>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</si>
  <si>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</si>
  <si>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</si>
  <si>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</si>
  <si>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</si>
  <si>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</si>
  <si>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</si>
  <si>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</si>
  <si>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</si>
  <si>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</si>
  <si>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</si>
  <si>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</si>
  <si>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</si>
  <si>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</si>
  <si>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</si>
  <si>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</si>
  <si>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</si>
  <si>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</si>
  <si>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</si>
  <si>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</si>
  <si>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</si>
  <si>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</si>
  <si>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</si>
  <si>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</si>
  <si>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</si>
  <si>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</si>
  <si>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</si>
  <si>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</si>
  <si>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</si>
  <si>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</si>
  <si>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</si>
  <si>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</si>
  <si>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</si>
  <si>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</si>
  <si>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</si>
  <si>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</si>
  <si>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</si>
  <si>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</si>
  <si>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</si>
  <si>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</si>
  <si>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</si>
  <si>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</si>
  <si>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</si>
  <si>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</si>
  <si>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</si>
  <si>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</si>
  <si>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</si>
  <si>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</si>
  <si>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</si>
  <si>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</si>
  <si>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</si>
  <si>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</si>
  <si>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</si>
  <si>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</si>
  <si>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</si>
  <si>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</si>
  <si>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</si>
  <si>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</si>
  <si>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</si>
  <si>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</si>
  <si>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</si>
  <si>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</si>
  <si>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</si>
  <si>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</si>
  <si>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</si>
  <si>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</si>
  <si>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</si>
  <si>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</si>
  <si>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</si>
  <si>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</si>
  <si>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</si>
  <si>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</si>
  <si>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</si>
  <si>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</si>
  <si>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</si>
  <si>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</si>
  <si>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</si>
  <si>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</si>
  <si>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</si>
  <si>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</si>
  <si>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</si>
  <si>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</si>
  <si>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</si>
  <si>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</si>
  <si>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</si>
  <si>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</si>
  <si>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</si>
  <si>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</si>
  <si>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</si>
  <si>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</si>
  <si>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</si>
  <si>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</si>
  <si>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</si>
  <si>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</si>
  <si>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</si>
  <si>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</si>
  <si>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</si>
  <si>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</si>
  <si>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</si>
  <si>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</si>
  <si>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</si>
  <si>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</si>
  <si>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</si>
  <si>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</si>
  <si>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</si>
  <si>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</si>
  <si>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</si>
  <si>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</si>
  <si>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</si>
  <si>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</si>
  <si>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</si>
  <si>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</si>
  <si>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</si>
  <si>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</si>
  <si>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</si>
  <si>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</si>
  <si>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</si>
  <si>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</si>
  <si>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</si>
  <si>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</si>
  <si>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</si>
  <si>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</si>
  <si>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</si>
  <si>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</si>
  <si>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</si>
  <si>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</si>
  <si>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</si>
  <si>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</si>
  <si>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</si>
  <si>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</si>
  <si>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</si>
  <si>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</si>
  <si>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</si>
  <si>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</si>
  <si>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</si>
  <si>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</si>
  <si>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</si>
  <si>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</si>
  <si>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</si>
  <si>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</si>
  <si>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</si>
  <si>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</si>
  <si>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</si>
  <si>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</si>
  <si>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</si>
  <si>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</si>
  <si>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</si>
  <si>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</si>
  <si>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</si>
  <si>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</si>
  <si>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</si>
  <si>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</si>
  <si>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</si>
  <si>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</si>
  <si>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</si>
  <si>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</si>
  <si>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</si>
  <si>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</si>
  <si>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</si>
  <si>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</si>
  <si>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</si>
  <si>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</si>
  <si>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</si>
  <si>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</si>
  <si>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</si>
  <si>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</si>
  <si>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</si>
  <si>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</si>
  <si>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</si>
  <si>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</si>
  <si>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</si>
  <si>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</si>
  <si>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</si>
  <si>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</si>
  <si>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</si>
  <si>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</si>
  <si>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</si>
  <si>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</si>
  <si>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</si>
  <si>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</si>
  <si>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</si>
  <si>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</si>
  <si>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</si>
  <si>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</si>
  <si>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</si>
  <si>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</si>
  <si>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</si>
  <si>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</si>
  <si>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</si>
  <si>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</si>
  <si>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</si>
  <si>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</si>
  <si>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</si>
  <si>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</si>
  <si>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</si>
  <si>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</si>
  <si>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</si>
  <si>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</si>
  <si>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</si>
  <si>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</si>
  <si>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</si>
  <si>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</si>
  <si>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</si>
  <si>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</si>
  <si>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</si>
  <si>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</si>
  <si>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</si>
  <si>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</si>
  <si>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</si>
  <si>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</si>
  <si>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</si>
  <si>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</si>
  <si>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</si>
  <si>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</si>
  <si>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</si>
  <si>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</si>
  <si>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</si>
  <si>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</si>
  <si>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</si>
  <si>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</si>
  <si>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</si>
  <si>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</si>
  <si>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</si>
  <si>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</si>
  <si>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</si>
  <si>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</si>
  <si>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</si>
  <si>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</si>
  <si>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</si>
  <si>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</si>
  <si>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</si>
  <si>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</si>
  <si>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</si>
  <si>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</si>
  <si>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</si>
  <si>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</si>
  <si>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</si>
  <si>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</si>
  <si>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</si>
  <si>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</si>
  <si>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</si>
  <si>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</si>
  <si>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</si>
  <si>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</si>
  <si>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</si>
  <si>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</si>
  <si>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</si>
  <si>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</si>
  <si>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</si>
  <si>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</si>
  <si>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</si>
  <si>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</si>
  <si>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</si>
  <si>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</si>
  <si>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</si>
  <si>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</si>
  <si>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</si>
  <si>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</si>
  <si>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</si>
  <si>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</si>
  <si>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</si>
  <si>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</si>
  <si>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</si>
  <si>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</si>
  <si>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</si>
  <si>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</si>
  <si>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</si>
  <si>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</si>
  <si>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</si>
  <si>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</si>
  <si>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</si>
  <si>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</si>
  <si>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</si>
  <si>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</si>
  <si>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</si>
  <si>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</si>
  <si>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</si>
  <si>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</si>
  <si>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</si>
  <si>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</si>
  <si>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</si>
  <si>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</si>
  <si>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</si>
  <si>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</si>
  <si>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</si>
  <si>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</si>
  <si>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</si>
  <si>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</si>
  <si>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</si>
  <si>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</si>
  <si>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</si>
  <si>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</si>
  <si>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</si>
  <si>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</si>
  <si>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</si>
  <si>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</si>
  <si>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</si>
  <si>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</si>
  <si>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</si>
  <si>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</si>
  <si>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</si>
  <si>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</si>
  <si>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</si>
  <si>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</si>
  <si>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</si>
  <si>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</si>
  <si>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</si>
  <si>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</si>
  <si>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</si>
  <si>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</si>
  <si>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</si>
  <si>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</si>
  <si>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</si>
  <si>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</si>
  <si>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</si>
  <si>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</si>
  <si>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</si>
  <si>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</si>
  <si>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</si>
  <si>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</si>
  <si>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</si>
  <si>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</si>
  <si>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</si>
  <si>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</si>
  <si>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</si>
  <si>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</si>
  <si>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</si>
  <si>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</si>
  <si>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</si>
  <si>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</si>
  <si>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</si>
  <si>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</si>
  <si>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</si>
  <si>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</si>
  <si>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</si>
  <si>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</si>
  <si>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</si>
  <si>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</si>
  <si>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</si>
  <si>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</si>
  <si>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</si>
  <si>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</si>
  <si>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</si>
  <si>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</si>
  <si>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</si>
  <si>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</si>
  <si>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</si>
  <si>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</si>
  <si>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</si>
  <si>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</si>
  <si>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</si>
  <si>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</si>
  <si>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</si>
  <si>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</si>
  <si>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</si>
  <si>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</si>
  <si>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</si>
  <si>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</si>
  <si>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</si>
  <si>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</si>
  <si>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</si>
  <si>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</si>
  <si>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</si>
  <si>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</si>
  <si>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</si>
  <si>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</si>
  <si>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</si>
  <si>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</si>
  <si>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</si>
  <si>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</si>
  <si>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</si>
  <si>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</si>
  <si>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</si>
  <si>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</si>
  <si>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</si>
  <si>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</si>
  <si>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</si>
  <si>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</si>
  <si>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</si>
  <si>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</si>
  <si>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</si>
  <si>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</si>
  <si>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</si>
  <si>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</si>
  <si>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</si>
  <si>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</si>
  <si>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</si>
  <si>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</si>
  <si>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</si>
  <si>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</si>
  <si>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</si>
  <si>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</si>
  <si>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</si>
  <si>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</si>
  <si>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</si>
  <si>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</si>
  <si>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</si>
  <si>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</si>
  <si>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</si>
  <si>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</si>
  <si>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</si>
  <si>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</si>
  <si>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</si>
  <si>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</si>
  <si>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</si>
  <si>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</si>
  <si>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</si>
  <si>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</si>
  <si>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</si>
  <si>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</si>
  <si>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</si>
  <si>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</si>
  <si>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</si>
  <si>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</si>
  <si>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</si>
  <si>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</si>
  <si>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</si>
  <si>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</si>
  <si>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</si>
  <si>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</si>
  <si>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</si>
  <si>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</si>
  <si>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</si>
  <si>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</si>
  <si>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</si>
  <si>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</si>
  <si>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</si>
  <si>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</si>
  <si>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</si>
  <si>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</si>
  <si>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</si>
  <si>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</si>
  <si>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</si>
  <si>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</si>
  <si>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</si>
  <si>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</si>
  <si>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</si>
  <si>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</si>
  <si>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</si>
  <si>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</si>
  <si>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</si>
  <si>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</si>
  <si>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</si>
  <si>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</si>
  <si>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</si>
  <si>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</si>
  <si>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</si>
  <si>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</si>
  <si>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</si>
  <si>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</si>
  <si>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</si>
  <si>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</si>
  <si>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</si>
  <si>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</si>
  <si>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</si>
  <si>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</si>
  <si>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</si>
  <si>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</si>
  <si>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</si>
  <si>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</si>
  <si>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</si>
  <si>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</si>
  <si>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</si>
  <si>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</si>
  <si>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</si>
  <si>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</si>
  <si>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</si>
  <si>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</si>
  <si>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</si>
  <si>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</si>
  <si>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</si>
  <si>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</si>
  <si>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</si>
  <si>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</si>
  <si>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</si>
  <si>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</si>
  <si>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</si>
  <si>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</si>
  <si>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</si>
  <si>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</si>
  <si>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</si>
  <si>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</si>
  <si>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</si>
  <si>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</si>
  <si>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</si>
  <si>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</si>
  <si>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</si>
  <si>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</si>
  <si>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</si>
  <si>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</si>
  <si>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</si>
  <si>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</si>
  <si>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</si>
  <si>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</si>
  <si>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</si>
  <si>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</si>
  <si>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</si>
  <si>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</si>
  <si>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</si>
  <si>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</si>
  <si>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</si>
  <si>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</si>
  <si>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</si>
  <si>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</si>
  <si>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</si>
  <si>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</si>
  <si>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</si>
  <si>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</si>
  <si>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</si>
  <si>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</si>
  <si>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</si>
  <si>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</si>
  <si>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</si>
  <si>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</si>
  <si>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</si>
  <si>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</si>
  <si>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</si>
  <si>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</si>
  <si>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</si>
  <si>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</si>
  <si>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</si>
  <si>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</si>
  <si>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</si>
  <si>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</si>
  <si>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</si>
  <si>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</si>
  <si>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</si>
  <si>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</si>
  <si>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</si>
  <si>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</si>
  <si>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</si>
  <si>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</si>
  <si>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</si>
  <si>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</si>
  <si>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</si>
  <si>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</si>
  <si>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</si>
  <si>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</si>
  <si>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</si>
  <si>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</si>
  <si>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</si>
  <si>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</si>
  <si>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</si>
  <si>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</si>
  <si>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</si>
  <si>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</si>
  <si>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</si>
  <si>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</si>
  <si>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</si>
  <si>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</si>
  <si>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</si>
  <si>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</si>
  <si>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</si>
  <si>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</si>
  <si>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</si>
  <si>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</si>
  <si>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</si>
  <si>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</si>
  <si>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</si>
  <si>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</si>
  <si>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</si>
  <si>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</si>
  <si>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</si>
  <si>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</si>
  <si>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</si>
  <si>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</si>
  <si>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</si>
  <si>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</si>
  <si>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</si>
  <si>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</si>
  <si>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</si>
  <si>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</si>
  <si>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</si>
  <si>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</si>
  <si>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</si>
  <si>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</si>
  <si>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</si>
  <si>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</si>
  <si>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</si>
  <si>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</si>
  <si>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</si>
  <si>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</si>
  <si>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</si>
  <si>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</si>
  <si>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</si>
  <si>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</si>
  <si>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</si>
  <si>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</si>
  <si>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</si>
  <si>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</si>
  <si>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</si>
  <si>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</si>
  <si>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</si>
  <si>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</si>
  <si>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</si>
  <si>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</si>
  <si>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</si>
  <si>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</si>
  <si>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</si>
  <si>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</si>
  <si>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</si>
  <si>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</si>
  <si>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</si>
  <si>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</si>
  <si>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</si>
  <si>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</si>
  <si>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</si>
  <si>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</si>
  <si>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</si>
  <si>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</si>
  <si>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</si>
  <si>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</si>
  <si>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</si>
  <si>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</si>
  <si>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</si>
  <si>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</si>
  <si>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</si>
  <si>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</si>
  <si>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</si>
  <si>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</si>
  <si>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</si>
  <si>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</si>
  <si>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</si>
  <si>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</si>
  <si>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</si>
  <si>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</si>
  <si>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</si>
  <si>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</si>
  <si>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</si>
  <si>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</si>
  <si>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</si>
  <si>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</si>
  <si>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</si>
  <si>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</si>
  <si>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</si>
  <si>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</si>
  <si>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</si>
  <si>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</si>
  <si>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</si>
  <si>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</si>
  <si>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</si>
  <si>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</si>
  <si>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</si>
  <si>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</si>
  <si>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</si>
  <si>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</si>
  <si>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</si>
  <si>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</si>
  <si>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</si>
  <si>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</si>
  <si>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</si>
  <si>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</si>
  <si>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</si>
  <si>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</si>
  <si>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</si>
  <si>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</si>
  <si>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</si>
  <si>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</si>
  <si>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</si>
  <si>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</si>
  <si>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</si>
  <si>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</si>
  <si>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</si>
  <si>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</si>
  <si>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</si>
  <si>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</si>
  <si>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</si>
  <si>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</si>
  <si>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</si>
  <si>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</si>
  <si>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</si>
  <si>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</si>
  <si>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</si>
  <si>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</si>
  <si>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</si>
  <si>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</si>
  <si>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</si>
  <si>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</si>
  <si>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</si>
  <si>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</si>
  <si>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</si>
  <si>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</si>
  <si>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</si>
  <si>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</si>
  <si>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</si>
  <si>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</si>
  <si>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</si>
  <si>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</si>
  <si>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</si>
  <si>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</si>
  <si>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</si>
  <si>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</si>
  <si>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</si>
  <si>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</si>
  <si>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</si>
  <si>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</si>
  <si>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</si>
  <si>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</si>
  <si>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</si>
  <si>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</si>
  <si>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</si>
  <si>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</si>
  <si>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</si>
  <si>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</si>
  <si>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</si>
  <si>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</si>
  <si>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</si>
  <si>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</si>
  <si>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</si>
  <si>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</si>
  <si>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</si>
  <si>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</si>
  <si>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</si>
  <si>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</si>
  <si>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</si>
  <si>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</si>
  <si>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</si>
  <si>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</si>
  <si>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</si>
  <si>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</si>
  <si>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</si>
  <si>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</si>
  <si>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</si>
  <si>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</si>
  <si>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</si>
  <si>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</si>
  <si>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</si>
  <si>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</si>
  <si>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</si>
  <si>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</si>
  <si>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</si>
  <si>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</si>
  <si>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</si>
  <si>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</si>
  <si>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</si>
  <si>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</si>
  <si>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</si>
  <si>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</si>
  <si>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</si>
  <si>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</si>
  <si>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</si>
  <si>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</si>
  <si>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</si>
  <si>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</si>
  <si>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</si>
  <si>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</si>
  <si>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</si>
  <si>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</si>
  <si>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</si>
  <si>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</si>
  <si>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</si>
  <si>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</si>
  <si>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</si>
  <si>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</si>
  <si>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</si>
  <si>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</si>
  <si>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</si>
  <si>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</si>
  <si>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</si>
  <si>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</si>
  <si>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</si>
  <si>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</si>
  <si>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</si>
  <si>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</si>
  <si>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</si>
  <si>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</si>
  <si>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</si>
  <si>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</si>
  <si>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</si>
  <si>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</si>
  <si>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</si>
  <si>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</si>
  <si>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</si>
  <si>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</si>
  <si>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</si>
  <si>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</si>
  <si>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</si>
  <si>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</si>
  <si>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</si>
  <si>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</si>
  <si>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</si>
  <si>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</si>
  <si>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</si>
  <si>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</si>
  <si>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</si>
  <si>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</si>
  <si>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</si>
  <si>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</si>
  <si>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</si>
  <si>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</si>
  <si>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</si>
  <si>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</si>
  <si>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</si>
  <si>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</si>
  <si>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</si>
  <si>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</si>
  <si>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</si>
  <si>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</si>
  <si>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</si>
  <si>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</si>
  <si>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</si>
  <si>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</si>
  <si>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</si>
  <si>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</si>
  <si>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</si>
  <si>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</si>
  <si>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</si>
  <si>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</si>
  <si>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</si>
  <si>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</si>
  <si>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</si>
  <si>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</si>
  <si>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</si>
  <si>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</si>
  <si>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</si>
  <si>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</si>
  <si>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</si>
  <si>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</si>
  <si>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</si>
  <si>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</si>
  <si>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</si>
  <si>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</si>
  <si>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</si>
  <si>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</si>
  <si>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</si>
  <si>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</si>
  <si>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</si>
  <si>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</si>
  <si>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</si>
  <si>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</si>
  <si>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</si>
  <si>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</si>
  <si>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</si>
  <si>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</si>
  <si>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</si>
  <si>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</si>
  <si>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</si>
  <si>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</si>
  <si>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</si>
  <si>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</si>
  <si>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</si>
  <si>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</si>
  <si>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</si>
  <si>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</si>
  <si>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</si>
  <si>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</si>
  <si>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</si>
  <si>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</si>
  <si>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</si>
  <si>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</si>
  <si>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</si>
  <si>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</si>
  <si>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</si>
  <si>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</si>
  <si>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</si>
  <si>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</si>
  <si>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</si>
  <si>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</si>
  <si>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</si>
  <si>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</si>
  <si>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</si>
  <si>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</si>
  <si>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</si>
  <si>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</si>
  <si>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</si>
  <si>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</si>
  <si>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</si>
  <si>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</si>
  <si>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</si>
  <si>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</si>
  <si>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</si>
  <si>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</si>
  <si>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</si>
  <si>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</si>
  <si>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</si>
  <si>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</si>
  <si>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</si>
  <si>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</si>
  <si>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</si>
  <si>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</si>
  <si>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</si>
  <si>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</si>
  <si>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</si>
  <si>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</si>
  <si>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</si>
  <si>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</si>
  <si>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</si>
  <si>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</si>
  <si>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</si>
  <si>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</si>
  <si>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</si>
  <si>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</si>
  <si>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</si>
  <si>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</si>
  <si>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</si>
  <si>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</si>
  <si>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</si>
  <si>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</si>
  <si>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</si>
  <si>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</si>
  <si>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</si>
  <si>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</si>
  <si>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</si>
  <si>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</si>
  <si>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</si>
  <si>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</si>
  <si>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</si>
  <si>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</si>
  <si>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</si>
  <si>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</si>
  <si>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</si>
  <si>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</si>
  <si>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</si>
  <si>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</si>
  <si>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</si>
  <si>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</si>
  <si>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</si>
  <si>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</si>
  <si>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</si>
  <si>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</si>
  <si>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</si>
  <si>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</si>
  <si>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</si>
  <si>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</si>
  <si>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</si>
  <si>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</si>
  <si>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</si>
  <si>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</si>
  <si>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</si>
  <si>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</si>
  <si>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</si>
  <si>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</si>
  <si>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</si>
  <si>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</si>
  <si>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</si>
  <si>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</si>
  <si>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</si>
  <si>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</si>
  <si>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</si>
  <si>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</si>
  <si>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</si>
  <si>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</si>
  <si>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</si>
  <si>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</si>
  <si>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</si>
  <si>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</si>
  <si>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</si>
  <si>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</si>
  <si>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</si>
  <si>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</si>
  <si>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</si>
  <si>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</si>
  <si>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</si>
  <si>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</si>
  <si>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</si>
  <si>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</si>
  <si>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</si>
  <si>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</si>
  <si>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</si>
  <si>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</si>
  <si>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</si>
  <si>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</si>
  <si>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</si>
  <si>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</si>
  <si>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</si>
  <si>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</si>
  <si>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</si>
  <si>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</si>
  <si>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</si>
  <si>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</si>
  <si>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</si>
  <si>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</si>
  <si>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</si>
  <si>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</si>
  <si>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</si>
  <si>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</si>
  <si>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</si>
  <si>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</si>
  <si>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</si>
  <si>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</si>
  <si>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</si>
  <si>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</si>
  <si>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</si>
  <si>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</si>
  <si>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</si>
  <si>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</si>
  <si>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</si>
  <si>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</si>
  <si>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</si>
  <si>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</si>
  <si>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</si>
  <si>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</si>
  <si>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</si>
  <si>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</si>
  <si>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</si>
  <si>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</si>
  <si>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</si>
  <si>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</si>
  <si>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</si>
  <si>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</si>
  <si>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</si>
  <si>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</si>
  <si>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</si>
  <si>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</si>
  <si>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</si>
  <si>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</si>
  <si>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</si>
  <si>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</si>
  <si>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</si>
  <si>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</si>
  <si>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</si>
  <si>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</si>
  <si>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</si>
  <si>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</si>
  <si>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</si>
  <si>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</si>
  <si>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</si>
  <si>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</si>
  <si>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</si>
  <si>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</si>
  <si>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</si>
  <si>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</si>
  <si>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</si>
  <si>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</si>
  <si>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</si>
  <si>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</si>
  <si>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</si>
  <si>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</si>
  <si>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</si>
  <si>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</si>
  <si>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</si>
  <si>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</si>
  <si>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</si>
  <si>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</si>
  <si>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</si>
  <si>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</si>
  <si>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</si>
  <si>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</si>
  <si>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</si>
  <si>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</si>
  <si>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</si>
  <si>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</si>
  <si>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</si>
  <si>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</si>
  <si>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</si>
  <si>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</si>
  <si>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</si>
  <si>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</si>
  <si>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</si>
  <si>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</si>
  <si>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</si>
  <si>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</si>
  <si>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</si>
  <si>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</si>
  <si>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</si>
  <si>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</si>
  <si>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</si>
  <si>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</si>
  <si>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</si>
  <si>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</si>
  <si>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</si>
  <si>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</si>
  <si>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</si>
  <si>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</si>
  <si>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</si>
  <si>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</si>
  <si>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</si>
  <si>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</si>
  <si>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</si>
  <si>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</si>
  <si>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</si>
  <si>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</si>
  <si>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</si>
  <si>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</si>
  <si>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</si>
  <si>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</si>
  <si>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</si>
  <si>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</si>
  <si>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</si>
  <si>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</si>
  <si>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</si>
  <si>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</si>
  <si>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</si>
  <si>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</si>
  <si>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</si>
  <si>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</si>
  <si>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</si>
  <si>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</si>
  <si>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</si>
  <si>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</si>
  <si>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</si>
  <si>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</si>
  <si>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</si>
  <si>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</si>
  <si>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</si>
  <si>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</si>
  <si>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</si>
  <si>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</si>
  <si>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</si>
  <si>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</si>
  <si>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</si>
  <si>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</si>
  <si>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</si>
  <si>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</si>
  <si>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</si>
  <si>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</si>
  <si>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</si>
  <si>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</si>
  <si>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</si>
  <si>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</si>
  <si>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</si>
  <si>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</si>
  <si>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</si>
  <si>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</si>
  <si>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</si>
  <si>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</si>
  <si>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</si>
  <si>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</si>
  <si>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</si>
  <si>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</si>
  <si>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</si>
  <si>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</si>
  <si>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</si>
  <si>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</si>
  <si>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</si>
  <si>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</si>
  <si>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</si>
  <si>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</si>
  <si>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</si>
  <si>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</si>
  <si>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</si>
  <si>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</si>
  <si>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</si>
  <si>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</si>
  <si>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</si>
  <si>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</si>
  <si>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</si>
  <si>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</si>
  <si>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</si>
  <si>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</si>
  <si>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</si>
  <si>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</si>
  <si>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</si>
  <si>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</si>
  <si>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</si>
  <si>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</si>
  <si>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</si>
  <si>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</si>
  <si>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</si>
  <si>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</si>
  <si>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</si>
  <si>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</si>
  <si>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</si>
  <si>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</si>
  <si>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</si>
  <si>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</si>
  <si>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</si>
  <si>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</si>
  <si>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</si>
  <si>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</si>
  <si>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</si>
  <si>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</si>
  <si>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</si>
  <si>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</si>
  <si>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</si>
  <si>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</si>
  <si>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</si>
  <si>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</si>
  <si>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</si>
  <si>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</si>
  <si>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</si>
  <si>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</si>
  <si>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</si>
  <si>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</si>
  <si>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</si>
  <si>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</si>
  <si>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</si>
  <si>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</si>
  <si>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</si>
  <si>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</si>
  <si>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</si>
  <si>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</si>
  <si>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</si>
  <si>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</si>
  <si>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</si>
  <si>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</si>
  <si>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</si>
  <si>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</si>
  <si>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</si>
  <si>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</si>
  <si>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</si>
  <si>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</si>
  <si>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</si>
  <si>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</si>
  <si>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</si>
  <si>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</si>
  <si>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</si>
  <si>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</si>
  <si>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</si>
  <si>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</si>
  <si>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</si>
  <si>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</si>
  <si>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</si>
  <si>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</si>
  <si>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</si>
  <si>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</si>
  <si>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</si>
  <si>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</si>
  <si>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</si>
  <si>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</si>
  <si>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</si>
  <si>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</si>
  <si>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</si>
  <si>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</si>
  <si>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</si>
  <si>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</si>
  <si>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</si>
  <si>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</si>
  <si>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</si>
  <si>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</si>
  <si>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</si>
  <si>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</si>
  <si>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</si>
  <si>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</si>
  <si>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</si>
  <si>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</si>
  <si>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</si>
  <si>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</si>
  <si>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</si>
  <si>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</si>
  <si>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</si>
  <si>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</si>
  <si>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</si>
  <si>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</si>
  <si>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</si>
  <si>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</si>
  <si>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</si>
  <si>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</si>
  <si>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</si>
  <si>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</si>
  <si>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</si>
  <si>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</si>
  <si>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</si>
  <si>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</si>
  <si>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</si>
  <si>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</si>
  <si>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</si>
  <si>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</si>
  <si>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</si>
  <si>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</si>
  <si>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</si>
  <si>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</si>
  <si>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</si>
  <si>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</si>
  <si>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</si>
  <si>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</si>
  <si>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</si>
  <si>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</si>
  <si>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</si>
  <si>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</si>
  <si>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</si>
  <si>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</si>
  <si>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</si>
  <si>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</si>
  <si>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</si>
  <si>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</si>
  <si>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</si>
  <si>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</si>
  <si>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</si>
  <si>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</si>
  <si>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</si>
  <si>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</si>
  <si>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</si>
  <si>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</si>
  <si>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</si>
  <si>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</si>
  <si>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</si>
  <si>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</si>
  <si>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</si>
  <si>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</si>
  <si>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</si>
  <si>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</si>
  <si>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</si>
  <si>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</si>
  <si>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</si>
  <si>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</si>
  <si>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</si>
  <si>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</si>
  <si>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</si>
  <si>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</si>
  <si>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</si>
  <si>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</si>
  <si>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</si>
  <si>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</si>
  <si>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</si>
  <si>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</si>
  <si>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</si>
  <si>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</si>
  <si>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</si>
  <si>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</si>
  <si>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</si>
  <si>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</si>
  <si>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</si>
  <si>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</si>
  <si>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</si>
  <si>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</si>
  <si>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</si>
  <si>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</si>
  <si>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</si>
  <si>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</si>
  <si>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</si>
  <si>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</si>
  <si>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</si>
  <si>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</si>
  <si>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</si>
  <si>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</si>
  <si>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</si>
  <si>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</si>
  <si>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</si>
  <si>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</si>
  <si>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</si>
  <si>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</si>
  <si>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</si>
  <si>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</si>
  <si>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</si>
  <si>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</si>
  <si>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</si>
  <si>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</si>
  <si>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</si>
  <si>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</si>
  <si>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</si>
  <si>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</si>
  <si>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</si>
  <si>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</si>
  <si>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</si>
  <si>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</si>
  <si>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</si>
  <si>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</si>
  <si>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</si>
  <si>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</si>
  <si>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</si>
  <si>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</si>
  <si>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</si>
  <si>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</si>
  <si>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</si>
  <si>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</si>
  <si>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</si>
  <si>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</si>
  <si>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</si>
  <si>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</si>
  <si>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</si>
  <si>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</si>
  <si>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</si>
  <si>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</si>
  <si>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</si>
  <si>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</si>
  <si>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</si>
  <si>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</si>
  <si>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</si>
  <si>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</si>
  <si>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</si>
  <si>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</si>
  <si>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</si>
  <si>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</si>
  <si>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</si>
  <si>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</si>
  <si>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</si>
  <si>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</si>
  <si>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</si>
  <si>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</si>
  <si>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</si>
  <si>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</si>
  <si>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</si>
  <si>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</si>
  <si>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</si>
  <si>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</si>
  <si>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</si>
  <si>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</si>
  <si>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</si>
  <si>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</si>
  <si>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</si>
  <si>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</si>
  <si>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</si>
  <si>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</si>
  <si>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</si>
  <si>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</si>
  <si>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</si>
  <si>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</si>
  <si>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</si>
  <si>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</si>
  <si>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</si>
  <si>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</si>
  <si>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</si>
  <si>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</si>
  <si>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</si>
  <si>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</si>
  <si>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</si>
  <si>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</si>
  <si>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</si>
  <si>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</si>
  <si>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</si>
  <si>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</si>
  <si>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</si>
  <si>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</si>
  <si>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</si>
  <si>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</si>
  <si>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</si>
  <si>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</si>
  <si>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</si>
  <si>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</si>
  <si>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</si>
  <si>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</si>
  <si>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</si>
  <si>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</si>
  <si>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</si>
  <si>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</si>
  <si>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</si>
  <si>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</si>
  <si>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</si>
  <si>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</si>
  <si>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</si>
  <si>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</si>
  <si>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</si>
  <si>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</si>
  <si>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</si>
  <si>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</si>
  <si>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</si>
  <si>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</si>
  <si>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</si>
  <si>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</si>
  <si>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</si>
  <si>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</si>
  <si>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</si>
  <si>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</si>
  <si>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</si>
  <si>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</si>
  <si>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</si>
  <si>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</si>
  <si>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</si>
  <si>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</si>
  <si>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</si>
  <si>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</si>
  <si>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</si>
  <si>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</si>
  <si>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</si>
  <si>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</si>
  <si>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</si>
  <si>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</si>
  <si>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</si>
  <si>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</si>
  <si>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</si>
  <si>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</si>
  <si>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</si>
  <si>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</si>
  <si>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</si>
  <si>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</si>
  <si>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</si>
  <si>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</si>
  <si>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</si>
  <si>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</si>
  <si>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</si>
  <si>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</si>
  <si>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</si>
  <si>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</si>
  <si>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</si>
  <si>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</si>
  <si>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</si>
  <si>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</si>
  <si>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</si>
  <si>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</si>
  <si>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</si>
  <si>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</si>
  <si>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</si>
  <si>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</si>
  <si>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</si>
  <si>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</si>
  <si>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</si>
  <si>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</si>
  <si>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</si>
  <si>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</si>
  <si>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</si>
  <si>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</si>
  <si>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</si>
  <si>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</si>
  <si>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</si>
  <si>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</si>
  <si>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</si>
  <si>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</si>
  <si>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</si>
  <si>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</si>
  <si>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</si>
  <si>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</si>
  <si>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</si>
  <si>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</si>
  <si>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</si>
  <si>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</si>
  <si>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</si>
  <si>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</si>
  <si>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</si>
  <si>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</si>
  <si>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</si>
  <si>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</si>
  <si>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</si>
  <si>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</si>
  <si>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</si>
  <si>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</si>
  <si>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</si>
  <si>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</si>
  <si>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</si>
  <si>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</si>
  <si>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</si>
  <si>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</si>
  <si>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</si>
  <si>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</si>
  <si>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</si>
  <si>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</si>
  <si>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</si>
  <si>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</si>
  <si>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</si>
  <si>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</si>
  <si>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</si>
  <si>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</si>
  <si>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</si>
  <si>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</si>
  <si>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</si>
  <si>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</si>
  <si>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</si>
  <si>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</si>
  <si>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</si>
  <si>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</si>
  <si>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</si>
  <si>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</si>
  <si>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</si>
  <si>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</si>
  <si>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</si>
  <si>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</si>
  <si>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</si>
  <si>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</si>
  <si>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</si>
  <si>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</si>
  <si>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</si>
  <si>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</si>
  <si>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</si>
  <si>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</si>
  <si>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</si>
  <si>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</si>
  <si>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</si>
  <si>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</si>
  <si>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</si>
  <si>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</si>
  <si>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</si>
  <si>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</si>
  <si>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</si>
  <si>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</si>
  <si>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</si>
  <si>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</si>
  <si>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</si>
  <si>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</si>
  <si>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</si>
  <si>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</si>
  <si>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</si>
  <si>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</si>
  <si>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</si>
  <si>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</si>
  <si>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</si>
  <si>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</si>
  <si>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</si>
  <si>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</si>
  <si>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</si>
  <si>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</si>
  <si>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</si>
  <si>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</si>
  <si>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</si>
  <si>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</si>
  <si>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</si>
  <si>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</si>
  <si>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</si>
  <si>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</si>
  <si>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</si>
  <si>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</si>
  <si>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</si>
  <si>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</si>
  <si>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</si>
  <si>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</si>
  <si>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</si>
  <si>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</si>
  <si>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</si>
  <si>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</si>
  <si>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</si>
  <si>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</si>
  <si>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</si>
  <si>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</si>
  <si>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</si>
  <si>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</si>
  <si>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</si>
  <si>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</si>
  <si>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</si>
  <si>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</si>
  <si>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</si>
  <si>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</si>
  <si>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</si>
  <si>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</si>
  <si>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</si>
  <si>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</si>
  <si>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</si>
  <si>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</si>
  <si>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</si>
  <si>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</si>
  <si>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</si>
  <si>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</si>
  <si>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</si>
  <si>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</si>
  <si>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</si>
  <si>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</si>
  <si>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</si>
  <si>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</si>
  <si>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</si>
  <si>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</si>
  <si>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</si>
  <si>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</si>
  <si>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</si>
  <si>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</si>
  <si>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</si>
  <si>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</si>
  <si>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</si>
  <si>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</si>
  <si>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</si>
  <si>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</si>
  <si>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</si>
  <si>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</si>
  <si>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</si>
  <si>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</si>
  <si>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</si>
  <si>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</si>
  <si>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</si>
  <si>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</si>
  <si>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</si>
  <si>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</si>
  <si>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</si>
  <si>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</si>
  <si>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</si>
  <si>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</si>
  <si>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</si>
  <si>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</si>
  <si>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</si>
  <si>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</si>
  <si>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</si>
  <si>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</si>
  <si>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</si>
  <si>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</si>
  <si>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</si>
  <si>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</si>
  <si>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</si>
  <si>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</si>
  <si>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</si>
  <si>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</si>
  <si>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</si>
  <si>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</si>
  <si>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</si>
  <si>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</si>
  <si>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</si>
  <si>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</si>
  <si>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</si>
  <si>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</si>
  <si>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</si>
  <si>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</si>
  <si>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</si>
  <si>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</si>
  <si>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</si>
  <si>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</si>
  <si>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</si>
  <si>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</si>
  <si>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</si>
  <si>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</si>
  <si>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</si>
  <si>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</si>
  <si>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</si>
  <si>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</si>
  <si>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</si>
  <si>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</si>
  <si>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</si>
  <si>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</si>
  <si>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</si>
  <si>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</si>
  <si>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</si>
  <si>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</si>
  <si>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</si>
  <si>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</si>
  <si>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</si>
  <si>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</si>
  <si>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</si>
  <si>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</si>
  <si>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</si>
  <si>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</si>
  <si>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</si>
  <si>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</si>
  <si>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</si>
  <si>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</si>
  <si>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</si>
  <si>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</si>
  <si>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</si>
  <si>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</si>
  <si>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</si>
  <si>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</si>
  <si>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</si>
  <si>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</si>
  <si>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</si>
  <si>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</si>
  <si>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</si>
  <si>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</si>
  <si>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</si>
  <si>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</si>
  <si>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</si>
  <si>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</si>
  <si>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</si>
  <si>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</si>
  <si>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</si>
  <si>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</si>
  <si>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</si>
  <si>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</si>
  <si>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</si>
  <si>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</si>
  <si>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</si>
  <si>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</si>
  <si>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</si>
  <si>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</si>
  <si>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</si>
  <si>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</si>
  <si>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</si>
  <si>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</si>
  <si>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</si>
  <si>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</si>
  <si>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</si>
  <si>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</si>
  <si>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</si>
  <si>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</si>
  <si>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</si>
  <si>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</si>
  <si>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</si>
  <si>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</si>
  <si>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</si>
  <si>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</si>
  <si>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</si>
  <si>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</si>
  <si>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</si>
  <si>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</si>
  <si>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</si>
  <si>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</si>
  <si>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</si>
  <si>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</si>
  <si>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</si>
  <si>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</si>
  <si>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</si>
  <si>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</si>
  <si>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</si>
  <si>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</si>
  <si>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</si>
  <si>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</si>
  <si>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</si>
  <si>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</si>
  <si>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</si>
  <si>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</si>
  <si>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</si>
  <si>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</si>
  <si>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</si>
  <si>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</si>
  <si>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</si>
  <si>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</si>
  <si>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</si>
  <si>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</si>
  <si>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</si>
  <si>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</si>
  <si>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</si>
  <si>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</si>
  <si>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</si>
  <si>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</si>
  <si>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</si>
  <si>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</si>
  <si>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</si>
  <si>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</si>
  <si>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</si>
  <si>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</si>
  <si>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</si>
  <si>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</si>
  <si>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</si>
  <si>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</si>
  <si>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</si>
  <si>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</si>
  <si>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</si>
  <si>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</si>
  <si>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</si>
  <si>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</si>
  <si>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</si>
  <si>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</si>
  <si>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</si>
  <si>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</si>
  <si>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</si>
  <si>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</si>
  <si>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</si>
  <si>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</si>
  <si>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</si>
  <si>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</si>
  <si>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</si>
  <si>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</si>
  <si>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</si>
  <si>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</si>
  <si>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</si>
  <si>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</si>
  <si>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</si>
  <si>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</si>
  <si>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</si>
  <si>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</si>
  <si>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</si>
  <si>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</si>
  <si>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</si>
  <si>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</si>
  <si>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</si>
  <si>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</si>
  <si>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</si>
  <si>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</si>
  <si>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</si>
  <si>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</si>
  <si>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</si>
  <si>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</si>
  <si>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</si>
  <si>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</si>
  <si>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</si>
  <si>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</si>
  <si>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</si>
  <si>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</si>
  <si>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</si>
  <si>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</si>
  <si>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</si>
  <si>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</si>
  <si>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</si>
  <si>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</si>
  <si>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</si>
  <si>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</si>
  <si>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</si>
  <si>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</si>
  <si>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</si>
  <si>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</si>
  <si>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</si>
  <si>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</si>
  <si>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</si>
  <si>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</si>
  <si>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</si>
  <si>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</si>
  <si>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</si>
  <si>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</si>
  <si>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</si>
  <si>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</si>
  <si>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</si>
  <si>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</si>
  <si>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</si>
  <si>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</si>
  <si>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</si>
  <si>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</si>
  <si>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</si>
  <si>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</si>
  <si>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</si>
  <si>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</si>
  <si>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</si>
  <si>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</si>
  <si>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</si>
  <si>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</si>
  <si>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</si>
  <si>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</si>
  <si>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</si>
  <si>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</si>
  <si>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</si>
  <si>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</si>
  <si>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</si>
  <si>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</si>
  <si>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</si>
  <si>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</si>
  <si>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</si>
  <si>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</si>
  <si>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</si>
  <si>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</si>
  <si>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</si>
  <si>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</si>
  <si>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</si>
  <si>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</si>
  <si>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</si>
  <si>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</si>
  <si>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</si>
  <si>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</si>
  <si>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</si>
  <si>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</si>
  <si>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</si>
  <si>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</si>
  <si>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</si>
  <si>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</si>
  <si>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</si>
  <si>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</si>
  <si>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</si>
  <si>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</si>
  <si>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</si>
  <si>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</si>
  <si>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</si>
  <si>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</si>
  <si>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</si>
  <si>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</si>
  <si>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</si>
  <si>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</si>
  <si>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</si>
  <si>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</si>
  <si>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</si>
  <si>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</si>
  <si>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</si>
  <si>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</si>
  <si>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</si>
  <si>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</si>
  <si>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</si>
  <si>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</si>
  <si>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</si>
  <si>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</si>
  <si>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</si>
  <si>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</si>
  <si>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</si>
  <si>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</si>
  <si>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</si>
  <si>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</si>
  <si>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</si>
  <si>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</si>
  <si>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</si>
  <si>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</si>
  <si>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</si>
  <si>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</si>
  <si>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</si>
  <si>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</si>
  <si>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</si>
  <si>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</si>
  <si>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</si>
  <si>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</si>
  <si>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</si>
  <si>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</si>
  <si>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</si>
  <si>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</si>
  <si>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</si>
  <si>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</si>
  <si>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</si>
  <si>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</si>
  <si>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</si>
  <si>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</si>
  <si>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</si>
  <si>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</si>
  <si>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</si>
  <si>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</si>
  <si>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</si>
  <si>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</si>
  <si>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</si>
  <si>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</si>
  <si>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</si>
  <si>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</si>
  <si>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</si>
  <si>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</si>
  <si>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</si>
  <si>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</si>
  <si>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</si>
  <si>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</si>
  <si>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</si>
  <si>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</si>
  <si>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</si>
  <si>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</si>
  <si>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</si>
  <si>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</si>
  <si>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</si>
  <si>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</si>
  <si>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</si>
  <si>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</si>
  <si>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</si>
  <si>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</si>
  <si>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</si>
  <si>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</si>
  <si>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</si>
  <si>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</si>
  <si>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</si>
  <si>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</si>
  <si>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</si>
  <si>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</si>
  <si>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</si>
  <si>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</si>
  <si>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</si>
  <si>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</si>
  <si>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</si>
  <si>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</si>
  <si>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</si>
  <si>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</si>
  <si>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</si>
  <si>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</si>
  <si>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</si>
  <si>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</si>
  <si>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</si>
  <si>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</si>
  <si>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</si>
  <si>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</si>
  <si>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</si>
  <si>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</si>
  <si>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</si>
  <si>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</si>
  <si>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</si>
  <si>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</si>
  <si>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</si>
  <si>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</si>
  <si>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</si>
  <si>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</si>
  <si>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</si>
  <si>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</si>
  <si>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</si>
  <si>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</si>
  <si>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</si>
  <si>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</si>
  <si>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</si>
  <si>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</si>
  <si>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</si>
  <si>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</si>
  <si>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</si>
  <si>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</si>
  <si>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</si>
  <si>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</si>
  <si>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</si>
  <si>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</si>
  <si>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</si>
  <si>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</si>
  <si>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</si>
  <si>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</si>
  <si>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</si>
  <si>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</si>
  <si>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</si>
  <si>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</si>
  <si>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</si>
  <si>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</si>
  <si>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</si>
  <si>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</si>
  <si>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</si>
  <si>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</si>
  <si>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</si>
  <si>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</si>
  <si>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</si>
  <si>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</si>
  <si>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</si>
  <si>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</si>
  <si>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</si>
  <si>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</si>
  <si>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</si>
  <si>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</si>
  <si>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</si>
  <si>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</si>
  <si>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</si>
  <si>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</si>
  <si>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</si>
  <si>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</si>
  <si>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</si>
  <si>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</si>
  <si>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</si>
  <si>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</si>
  <si>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</si>
  <si>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</si>
  <si>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</si>
  <si>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</si>
  <si>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</si>
  <si>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</si>
  <si>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</si>
  <si>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</si>
  <si>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</si>
  <si>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</si>
  <si>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</si>
  <si>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</si>
  <si>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</si>
  <si>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</si>
  <si>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</si>
  <si>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</si>
  <si>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</si>
  <si>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</si>
  <si>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</si>
  <si>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</si>
  <si>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</si>
  <si>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</si>
  <si>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</si>
  <si>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</si>
  <si>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</si>
  <si>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</si>
  <si>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</si>
  <si>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</si>
  <si>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</si>
  <si>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</si>
  <si>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</si>
  <si>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</si>
  <si>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</si>
  <si>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</si>
  <si>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</si>
  <si>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</si>
  <si>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</si>
  <si>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</si>
  <si>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</si>
  <si>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</si>
  <si>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</si>
  <si>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</si>
  <si>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</si>
  <si>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</si>
  <si>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</si>
  <si>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</si>
  <si>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</si>
  <si>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</si>
  <si>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</si>
  <si>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</si>
  <si>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</si>
  <si>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</si>
  <si>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</si>
  <si>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</si>
  <si>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</si>
  <si>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</si>
  <si>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</si>
  <si>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</si>
  <si>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</si>
  <si>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</si>
  <si>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</si>
  <si>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</si>
  <si>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</si>
  <si>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</si>
  <si>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</si>
  <si>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</si>
  <si>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</si>
  <si>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</si>
  <si>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</si>
  <si>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</si>
  <si>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</si>
  <si>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</si>
  <si>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</si>
  <si>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</si>
  <si>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</si>
  <si>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</si>
  <si>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</si>
  <si>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</si>
  <si>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</si>
  <si>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</si>
  <si>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</si>
  <si>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</si>
  <si>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</si>
  <si>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</si>
  <si>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</si>
  <si>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</si>
  <si>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</si>
  <si>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</si>
  <si>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</si>
  <si>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</si>
  <si>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</si>
  <si>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</si>
  <si>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</si>
  <si>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</si>
  <si>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</si>
  <si>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</si>
  <si>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</si>
  <si>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</si>
  <si>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</si>
  <si>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</si>
  <si>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</si>
  <si>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</si>
  <si>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</si>
  <si>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</si>
  <si>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</si>
  <si>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</si>
  <si>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</si>
  <si>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</si>
  <si>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</si>
  <si>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</si>
  <si>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</si>
  <si>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</si>
  <si>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</si>
  <si>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</si>
  <si>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</si>
  <si>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</si>
  <si>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</si>
  <si>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</si>
  <si>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</si>
  <si>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</si>
  <si>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</si>
  <si>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</si>
  <si>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</si>
  <si>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</si>
  <si>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</si>
  <si>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</si>
  <si>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</si>
  <si>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</si>
  <si>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</si>
  <si>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</si>
  <si>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</si>
  <si>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</si>
  <si>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</si>
  <si>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</si>
  <si>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</si>
  <si>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</si>
  <si>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</si>
  <si>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</si>
  <si>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</si>
  <si>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</si>
  <si>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</si>
  <si>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</si>
  <si>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</si>
  <si>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</si>
  <si>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</si>
  <si>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</si>
  <si>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</si>
  <si>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</si>
  <si>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</si>
  <si>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</si>
  <si>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</si>
  <si>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</si>
  <si>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</si>
  <si>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</si>
  <si>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</si>
  <si>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</si>
  <si>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</si>
  <si>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</si>
  <si>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</si>
  <si>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</si>
  <si>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</si>
  <si>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</si>
  <si>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</si>
  <si>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</si>
  <si>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</si>
  <si>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</si>
  <si>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</si>
  <si>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</si>
  <si>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</si>
  <si>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</si>
  <si>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</si>
  <si>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</si>
  <si>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</si>
  <si>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</si>
  <si>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</si>
  <si>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</si>
  <si>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</si>
  <si>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</si>
  <si>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</si>
  <si>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</si>
  <si>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</si>
  <si>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</si>
  <si>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</si>
  <si>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</si>
  <si>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</si>
  <si>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</si>
  <si>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</si>
  <si>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</si>
  <si>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</si>
  <si>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</si>
  <si>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</si>
  <si>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</si>
  <si>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</si>
  <si>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</si>
  <si>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</si>
  <si>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</si>
  <si>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</si>
  <si>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</si>
  <si>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</si>
  <si>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</si>
  <si>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</si>
  <si>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</si>
  <si>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</si>
  <si>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</si>
  <si>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</si>
  <si>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</si>
  <si>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</si>
  <si>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</si>
  <si>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</si>
  <si>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</si>
  <si>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</si>
  <si>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</si>
  <si>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</si>
  <si>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</si>
  <si>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</si>
  <si>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</si>
  <si>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</si>
  <si>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</si>
  <si>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</si>
  <si>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</si>
  <si>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</si>
  <si>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</si>
  <si>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</si>
  <si>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</si>
  <si>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</si>
  <si>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</si>
  <si>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</si>
  <si>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</si>
  <si>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</si>
  <si>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</si>
  <si>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</si>
  <si>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</si>
  <si>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</si>
  <si>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</si>
  <si>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</si>
  <si>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</si>
  <si>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</si>
  <si>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</si>
  <si>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</si>
  <si>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</si>
  <si>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</si>
  <si>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</si>
  <si>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</si>
  <si>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</si>
  <si>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</si>
  <si>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</si>
  <si>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</si>
  <si>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</si>
  <si>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</si>
  <si>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</si>
  <si>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</si>
  <si>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</si>
  <si>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</si>
  <si>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</si>
  <si>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</si>
  <si>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</si>
  <si>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</si>
  <si>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</si>
  <si>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</si>
  <si>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</si>
  <si>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</si>
  <si>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</si>
  <si>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</si>
  <si>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</si>
  <si>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</si>
  <si>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</si>
  <si>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</si>
  <si>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</si>
  <si>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</si>
  <si>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</si>
  <si>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</si>
  <si>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</si>
  <si>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</si>
  <si>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</si>
  <si>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</si>
  <si>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</si>
  <si>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</si>
  <si>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</si>
  <si>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</si>
  <si>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</si>
  <si>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</si>
  <si>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</si>
  <si>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</si>
  <si>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</si>
  <si>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</si>
  <si>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</si>
  <si>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</si>
  <si>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</si>
  <si>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</si>
  <si>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</si>
  <si>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</si>
  <si>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</si>
  <si>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</si>
  <si>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</si>
  <si>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</si>
  <si>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</si>
  <si>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</si>
  <si>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</si>
  <si>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</si>
  <si>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</si>
  <si>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</si>
  <si>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</si>
  <si>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</si>
  <si>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</si>
  <si>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</si>
  <si>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</si>
  <si>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</si>
  <si>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</si>
  <si>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</si>
  <si>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</si>
  <si>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</si>
  <si>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</si>
  <si>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</si>
  <si>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</si>
  <si>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</si>
  <si>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</si>
  <si>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</si>
  <si>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</si>
  <si>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</si>
  <si>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</si>
  <si>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</si>
  <si>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</si>
  <si>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</si>
  <si>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</si>
  <si>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</si>
  <si>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</si>
  <si>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</si>
  <si>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</si>
  <si>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</si>
  <si>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</si>
  <si>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</si>
  <si>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</si>
  <si>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</si>
  <si>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</si>
  <si>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</si>
  <si>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</si>
  <si>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</si>
  <si>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</si>
  <si>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</si>
  <si>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</si>
  <si>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</si>
  <si>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</si>
  <si>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</si>
  <si>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</si>
  <si>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</si>
  <si>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</si>
  <si>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</si>
  <si>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</si>
  <si>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</si>
  <si>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</si>
  <si>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</si>
  <si>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</si>
  <si>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</si>
  <si>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</si>
  <si>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</si>
  <si>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</si>
  <si>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</si>
  <si>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</si>
  <si>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</si>
  <si>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</si>
  <si>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</si>
  <si>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</si>
  <si>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</si>
  <si>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</si>
  <si>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</si>
  <si>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</si>
  <si>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</si>
  <si>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</si>
  <si>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</si>
  <si>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</si>
  <si>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</si>
  <si>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</si>
  <si>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</si>
  <si>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</si>
  <si>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</si>
  <si>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</si>
  <si>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</si>
  <si>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</si>
  <si>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</si>
  <si>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</si>
  <si>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</si>
  <si>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</si>
  <si>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</si>
  <si>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</si>
  <si>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</si>
  <si>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</si>
  <si>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</si>
  <si>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</si>
  <si>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</si>
  <si>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</si>
  <si>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</si>
  <si>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</si>
  <si>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</si>
  <si>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</si>
  <si>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</si>
  <si>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</si>
  <si>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</si>
  <si>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</si>
  <si>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</si>
  <si>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</si>
  <si>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</si>
  <si>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</si>
  <si>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</si>
  <si>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</si>
  <si>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</si>
  <si>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</si>
  <si>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</si>
  <si>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</si>
  <si>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</si>
  <si>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</si>
  <si>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</si>
  <si>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</si>
  <si>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</si>
  <si>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</si>
  <si>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</si>
  <si>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</si>
  <si>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</si>
  <si>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</si>
  <si>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</si>
  <si>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</si>
  <si>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</si>
  <si>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</si>
  <si>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</si>
  <si>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</si>
  <si>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</si>
  <si>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</si>
  <si>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</si>
  <si>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</si>
  <si>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</si>
  <si>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</si>
  <si>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</si>
  <si>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</si>
  <si>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</si>
  <si>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</si>
  <si>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</si>
  <si>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</si>
  <si>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</si>
  <si>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</si>
  <si>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</si>
  <si>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</si>
  <si>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</si>
  <si>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</si>
  <si>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</si>
  <si>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</si>
  <si>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</si>
  <si>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</si>
  <si>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</si>
  <si>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</si>
  <si>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</si>
  <si>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</si>
  <si>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</si>
  <si>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</si>
  <si>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</si>
  <si>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</si>
  <si>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</si>
  <si>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</si>
  <si>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</si>
  <si>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</si>
  <si>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</si>
  <si>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</si>
  <si>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</si>
  <si>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</si>
  <si>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</si>
  <si>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</si>
  <si>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</si>
  <si>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</si>
  <si>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</si>
  <si>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</si>
  <si>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</si>
  <si>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</si>
  <si>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</si>
  <si>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</si>
  <si>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</si>
  <si>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</si>
  <si>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</si>
  <si>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</si>
  <si>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</si>
  <si>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</si>
  <si>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</si>
  <si>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</si>
  <si>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</si>
  <si>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</si>
  <si>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</si>
  <si>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</si>
  <si>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</si>
  <si>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</si>
  <si>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</si>
  <si>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</si>
  <si>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</si>
  <si>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</si>
  <si>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</si>
  <si>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</si>
  <si>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</si>
  <si>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</si>
  <si>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</si>
  <si>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</si>
  <si>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</si>
  <si>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</si>
  <si>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</si>
  <si>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</si>
  <si>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</si>
  <si>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</si>
  <si>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</si>
  <si>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</si>
  <si>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</si>
  <si>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</si>
  <si>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</si>
  <si>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</si>
  <si>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</si>
  <si>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</si>
  <si>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</si>
  <si>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</si>
  <si>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</si>
  <si>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</si>
  <si>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</si>
  <si>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</si>
  <si>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</si>
  <si>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</si>
  <si>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</si>
  <si>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</si>
  <si>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</si>
  <si>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</si>
  <si>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</si>
  <si>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</si>
  <si>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</si>
  <si>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</si>
  <si>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</si>
  <si>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</si>
  <si>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</si>
  <si>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</si>
  <si>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</si>
  <si>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</si>
  <si>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</si>
  <si>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</si>
  <si>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</si>
  <si>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</si>
  <si>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</si>
  <si>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</si>
  <si>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</si>
  <si>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</si>
  <si>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</si>
  <si>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</si>
  <si>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</si>
  <si>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</si>
  <si>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</si>
  <si>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</si>
  <si>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</si>
  <si>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</si>
  <si>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</si>
  <si>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</si>
  <si>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</si>
  <si>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</si>
  <si>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</si>
  <si>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</si>
  <si>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</si>
  <si>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</si>
  <si>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</si>
  <si>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</si>
  <si>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</si>
  <si>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</si>
  <si>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</si>
  <si>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</si>
  <si>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</si>
  <si>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</si>
  <si>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</si>
  <si>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</si>
  <si>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</si>
  <si>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</si>
  <si>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</si>
  <si>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</si>
  <si>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</si>
  <si>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</si>
  <si>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</si>
  <si>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</si>
  <si>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</si>
  <si>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</si>
  <si>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</si>
  <si>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</si>
  <si>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</si>
  <si>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</si>
  <si>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</si>
  <si>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</si>
  <si>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</si>
  <si>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</si>
  <si>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</si>
  <si>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</si>
  <si>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</si>
  <si>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</si>
  <si>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</si>
  <si>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</si>
  <si>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</si>
  <si>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</si>
  <si>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</si>
  <si>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</si>
  <si>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</si>
  <si>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</si>
  <si>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</si>
  <si>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</si>
  <si>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</si>
  <si>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</si>
  <si>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</si>
  <si>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</si>
  <si>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</si>
  <si>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</si>
  <si>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</si>
  <si>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</si>
  <si>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</si>
  <si>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</si>
  <si>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</si>
  <si>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</si>
  <si>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</si>
  <si>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</si>
  <si>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</si>
  <si>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</si>
  <si>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</si>
  <si>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</si>
  <si>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</si>
  <si>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</si>
  <si>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</si>
  <si>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</si>
  <si>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</si>
  <si>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</si>
  <si>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</si>
  <si>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</si>
  <si>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</si>
  <si>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</si>
  <si>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</si>
  <si>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</si>
  <si>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</si>
  <si>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</si>
  <si>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</si>
  <si>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</si>
  <si>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</si>
  <si>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</si>
  <si>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</si>
  <si>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</si>
  <si>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</si>
  <si>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</si>
  <si>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</si>
  <si>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</si>
  <si>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</si>
  <si>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</si>
  <si>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</si>
  <si>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</si>
  <si>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</si>
  <si>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</si>
  <si>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</si>
  <si>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</si>
  <si>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</si>
  <si>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</si>
  <si>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</si>
  <si>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</si>
  <si>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</si>
  <si>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</si>
  <si>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</si>
  <si>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</si>
  <si>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</si>
  <si>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</si>
  <si>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</si>
  <si>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</si>
  <si>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</si>
  <si>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</si>
  <si>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</si>
  <si>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</si>
  <si>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</si>
  <si>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</si>
  <si>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</si>
  <si>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</si>
  <si>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</si>
  <si>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</si>
  <si>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</si>
  <si>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</si>
  <si>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</si>
  <si>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</si>
  <si>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</si>
  <si>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</si>
  <si>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</si>
  <si>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</si>
  <si>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</si>
  <si>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</si>
  <si>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</si>
  <si>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</si>
  <si>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</si>
  <si>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</si>
  <si>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</si>
  <si>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</si>
  <si>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</si>
  <si>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</si>
  <si>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</si>
  <si>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</si>
  <si>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</si>
  <si>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</si>
  <si>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</si>
  <si>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</si>
  <si>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</si>
  <si>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</si>
  <si>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</si>
  <si>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</si>
  <si>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</si>
  <si>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</si>
  <si>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</si>
  <si>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</si>
  <si>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</si>
  <si>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</si>
  <si>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</si>
  <si>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</si>
  <si>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</si>
  <si>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</si>
  <si>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</si>
  <si>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</si>
  <si>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</si>
  <si>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</si>
  <si>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</si>
  <si>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</si>
  <si>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</si>
  <si>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</si>
  <si>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</si>
  <si>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</si>
  <si>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</si>
  <si>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</si>
  <si>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</si>
  <si>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</si>
  <si>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</si>
  <si>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</si>
  <si>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</si>
  <si>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</si>
  <si>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</si>
  <si>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</si>
  <si>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</si>
  <si>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</si>
  <si>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</si>
  <si>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</si>
  <si>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</si>
  <si>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</si>
  <si>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</si>
  <si>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</si>
  <si>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</si>
  <si>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</si>
  <si>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</si>
  <si>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</si>
  <si>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</si>
  <si>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</si>
  <si>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</si>
  <si>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</si>
  <si>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</si>
  <si>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</si>
  <si>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</si>
  <si>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</si>
  <si>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</si>
  <si>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</si>
  <si>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</si>
  <si>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</si>
  <si>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</si>
  <si>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</si>
  <si>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</si>
  <si>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</si>
  <si>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</si>
  <si>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</si>
  <si>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</si>
  <si>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</si>
  <si>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</si>
  <si>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</si>
  <si>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</si>
  <si>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</si>
  <si>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</si>
  <si>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</si>
  <si>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</si>
  <si>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</si>
  <si>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</si>
  <si>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</si>
  <si>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</si>
  <si>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</si>
  <si>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</si>
  <si>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</si>
  <si>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</si>
  <si>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</si>
  <si>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</si>
  <si>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</si>
  <si>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</si>
  <si>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</si>
  <si>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</si>
  <si>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</si>
  <si>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</si>
  <si>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</si>
  <si>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</si>
  <si>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</si>
  <si>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</si>
  <si>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</si>
  <si>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</si>
  <si>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</si>
  <si>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</si>
  <si>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</si>
  <si>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</si>
  <si>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</si>
  <si>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</si>
  <si>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</si>
  <si>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</si>
  <si>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</si>
  <si>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</si>
  <si>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</si>
  <si>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</si>
  <si>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</si>
  <si>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</si>
  <si>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</si>
  <si>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</si>
  <si>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</si>
  <si>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</si>
  <si>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</si>
  <si>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</si>
  <si>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</si>
  <si>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</si>
  <si>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</si>
  <si>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</si>
  <si>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</si>
  <si>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</si>
  <si>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</si>
  <si>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</si>
  <si>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</si>
  <si>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</si>
  <si>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</si>
  <si>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</si>
  <si>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</si>
  <si>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</si>
  <si>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</si>
  <si>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</si>
  <si>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</si>
  <si>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</si>
  <si>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</si>
  <si>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</si>
  <si>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</si>
  <si>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</si>
  <si>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</si>
  <si>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</si>
  <si>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</si>
  <si>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</si>
  <si>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</si>
  <si>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</si>
  <si>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</si>
  <si>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</si>
  <si>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</si>
  <si>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</si>
  <si>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</si>
  <si>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</si>
  <si>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</si>
  <si>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</si>
  <si>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</si>
  <si>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</si>
  <si>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</si>
  <si>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</si>
  <si>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</si>
  <si>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</si>
  <si>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</si>
  <si>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</si>
  <si>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</si>
  <si>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</si>
  <si>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</si>
  <si>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</si>
  <si>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</si>
  <si>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</si>
  <si>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</si>
  <si>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</si>
  <si>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</si>
  <si>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</si>
  <si>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</si>
  <si>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</si>
  <si>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</si>
  <si>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</si>
  <si>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</si>
  <si>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</si>
  <si>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</si>
  <si>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</si>
  <si>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</si>
  <si>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</si>
  <si>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</si>
  <si>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</si>
  <si>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</si>
  <si>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</si>
  <si>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</si>
  <si>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</si>
  <si>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</si>
  <si>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</si>
  <si>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</si>
  <si>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</si>
  <si>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</si>
  <si>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</si>
  <si>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</si>
  <si>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</si>
  <si>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</si>
  <si>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</si>
  <si>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</si>
  <si>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</si>
  <si>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</si>
  <si>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</si>
  <si>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</si>
  <si>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</si>
  <si>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</si>
  <si>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</si>
  <si>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</si>
  <si>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</si>
  <si>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</si>
  <si>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</si>
  <si>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</si>
  <si>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</si>
  <si>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</si>
  <si>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</si>
  <si>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</si>
  <si>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</si>
  <si>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</si>
  <si>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</si>
  <si>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</si>
  <si>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</si>
  <si>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</si>
  <si>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</si>
  <si>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</si>
  <si>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</si>
  <si>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</si>
  <si>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</si>
  <si>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</si>
  <si>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</si>
  <si>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</si>
  <si>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</si>
  <si>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</si>
  <si>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</si>
  <si>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</si>
  <si>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</si>
  <si>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</si>
  <si>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</si>
  <si>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</si>
  <si>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</si>
  <si>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</si>
  <si>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</si>
  <si>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</si>
  <si>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</si>
  <si>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</si>
  <si>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</si>
  <si>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</si>
  <si>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</si>
  <si>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</si>
  <si>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</si>
  <si>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</si>
  <si>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</si>
  <si>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</si>
  <si>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</si>
  <si>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</si>
  <si>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</si>
  <si>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</si>
  <si>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</si>
  <si>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</si>
  <si>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</si>
  <si>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</si>
  <si>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</si>
  <si>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</si>
  <si>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</si>
  <si>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</si>
  <si>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</si>
  <si>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</si>
  <si>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</si>
  <si>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</si>
  <si>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</si>
  <si>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</si>
  <si>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</si>
  <si>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</si>
  <si>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</si>
  <si>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</si>
  <si>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</si>
  <si>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</si>
  <si>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</si>
  <si>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</si>
  <si>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</si>
  <si>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</si>
  <si>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</si>
  <si>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</si>
  <si>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</si>
  <si>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</si>
  <si>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</si>
  <si>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</si>
  <si>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</si>
  <si>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</si>
  <si>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</si>
  <si>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</si>
  <si>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</si>
  <si>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</si>
  <si>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</si>
  <si>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</si>
  <si>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</si>
  <si>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</si>
  <si>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</si>
  <si>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</si>
  <si>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</si>
  <si>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</si>
  <si>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</si>
  <si>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</si>
  <si>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</si>
  <si>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</si>
  <si>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</si>
  <si>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</si>
  <si>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</si>
  <si>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</si>
  <si>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</si>
  <si>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</si>
  <si>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</si>
  <si>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</si>
  <si>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</si>
  <si>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</si>
  <si>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</si>
  <si>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</si>
  <si>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</si>
  <si>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</si>
  <si>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</si>
  <si>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</si>
  <si>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</si>
  <si>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</si>
  <si>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</si>
  <si>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</si>
  <si>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</si>
  <si>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</si>
  <si>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</si>
  <si>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</si>
  <si>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</si>
  <si>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</si>
  <si>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</si>
  <si>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</si>
  <si>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</si>
  <si>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</si>
  <si>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</si>
  <si>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</si>
  <si>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</si>
  <si>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</si>
  <si>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</si>
  <si>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</si>
  <si>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</si>
  <si>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</si>
  <si>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</si>
  <si>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</si>
  <si>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</si>
  <si>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</si>
  <si>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</si>
  <si>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</si>
  <si>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</si>
  <si>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</si>
  <si>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</si>
  <si>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</si>
  <si>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</si>
  <si>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</si>
  <si>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</si>
  <si>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</si>
  <si>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</si>
  <si>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</si>
  <si>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</si>
  <si>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</si>
  <si>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</si>
  <si>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</si>
  <si>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</si>
  <si>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</si>
  <si>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</si>
  <si>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</si>
  <si>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</si>
  <si>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</si>
  <si>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</si>
  <si>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</si>
  <si>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</si>
  <si>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</si>
  <si>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</si>
  <si>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</si>
  <si>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</si>
  <si>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</si>
  <si>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</si>
  <si>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</si>
  <si>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</si>
  <si>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</si>
  <si>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</si>
  <si>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</si>
  <si>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</si>
  <si>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</si>
  <si>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</si>
  <si>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</si>
  <si>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</si>
  <si>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</si>
  <si>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</si>
  <si>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</si>
  <si>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</si>
  <si>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</si>
  <si>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</si>
  <si>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</si>
  <si>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</si>
  <si>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</si>
  <si>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</si>
  <si>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</si>
  <si>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</si>
  <si>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</si>
  <si>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</si>
  <si>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</si>
  <si>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</si>
  <si>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</si>
  <si>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</si>
  <si>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</si>
  <si>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</si>
  <si>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</si>
  <si>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</si>
  <si>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</si>
  <si>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</si>
  <si>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</si>
  <si>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</si>
  <si>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</si>
  <si>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</si>
  <si>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</si>
  <si>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</si>
  <si>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</si>
  <si>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</si>
  <si>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</si>
  <si>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</si>
  <si>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</si>
  <si>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</si>
  <si>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</si>
  <si>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</si>
  <si>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</si>
  <si>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</si>
  <si>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</si>
  <si>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</si>
  <si>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</si>
  <si>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</si>
  <si>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</si>
  <si>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</si>
  <si>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</si>
  <si>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</si>
  <si>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</si>
  <si>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</si>
  <si>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</si>
  <si>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</si>
  <si>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</si>
  <si>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</si>
  <si>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</si>
  <si>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</si>
  <si>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</si>
  <si>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</si>
  <si>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</si>
  <si>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</si>
  <si>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</si>
  <si>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</si>
  <si>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</si>
  <si>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</si>
  <si>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</si>
  <si>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</si>
  <si>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</si>
  <si>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</si>
  <si>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</si>
  <si>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</si>
  <si>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</si>
  <si>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</si>
  <si>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</si>
  <si>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</si>
  <si>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</si>
  <si>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</si>
  <si>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</si>
  <si>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</si>
  <si>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</si>
  <si>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</si>
  <si>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</si>
  <si>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</si>
  <si>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</si>
  <si>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</si>
  <si>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</si>
  <si>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</si>
  <si>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</si>
  <si>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</si>
  <si>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</si>
  <si>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</si>
  <si>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</si>
  <si>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</si>
  <si>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</si>
  <si>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</si>
  <si>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</si>
  <si>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</si>
  <si>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</si>
  <si>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</si>
  <si>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</si>
  <si>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</si>
  <si>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</si>
  <si>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</si>
  <si>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</si>
  <si>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</si>
  <si>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</si>
  <si>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</si>
  <si>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</si>
  <si>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</si>
  <si>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</si>
  <si>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</si>
  <si>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</si>
  <si>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</si>
  <si>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</si>
  <si>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</si>
  <si>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</si>
  <si>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</si>
  <si>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</si>
  <si>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</si>
  <si>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</si>
  <si>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</si>
  <si>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</si>
  <si>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</si>
  <si>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</si>
  <si>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</si>
  <si>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</si>
  <si>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</si>
  <si>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</si>
  <si>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</si>
  <si>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</si>
  <si>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</si>
  <si>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</si>
  <si>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</si>
  <si>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</si>
  <si>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</si>
  <si>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</si>
  <si>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</si>
  <si>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</si>
  <si>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</si>
  <si>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</si>
  <si>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</si>
  <si>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</si>
  <si>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</si>
  <si>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</si>
  <si>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</si>
  <si>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</si>
  <si>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</si>
  <si>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</si>
  <si>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</si>
  <si>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</si>
  <si>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</si>
  <si>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</si>
  <si>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</si>
  <si>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</si>
  <si>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</si>
  <si>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</si>
  <si>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</si>
  <si>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</si>
  <si>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</si>
  <si>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</si>
  <si>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</si>
  <si>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</si>
  <si>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</si>
  <si>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</si>
  <si>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</si>
  <si>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</si>
  <si>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</si>
  <si>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</si>
  <si>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</si>
  <si>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</si>
  <si>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</si>
  <si>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</si>
  <si>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</si>
  <si>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</si>
  <si>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</si>
  <si>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</si>
  <si>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</si>
  <si>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</si>
  <si>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</si>
  <si>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</si>
  <si>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</si>
  <si>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</si>
  <si>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</si>
  <si>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</si>
  <si>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</si>
  <si>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</si>
  <si>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</si>
  <si>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</si>
  <si>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</si>
  <si>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</si>
  <si>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</si>
  <si>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</si>
  <si>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</si>
  <si>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</si>
  <si>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</si>
  <si>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</si>
  <si>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</si>
  <si>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</si>
  <si>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</si>
  <si>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</si>
  <si>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</si>
  <si>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</si>
  <si>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</si>
  <si>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</si>
  <si>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</si>
  <si>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</si>
  <si>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</si>
  <si>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</si>
  <si>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</si>
  <si>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</si>
  <si>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</si>
  <si>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</si>
  <si>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</si>
  <si>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</si>
  <si>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</si>
  <si>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</si>
  <si>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</si>
  <si>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</si>
  <si>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</si>
  <si>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</si>
  <si>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</si>
  <si>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</si>
  <si>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</si>
  <si>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</si>
  <si>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</si>
  <si>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</si>
  <si>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</si>
  <si>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</si>
  <si>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</si>
  <si>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</si>
  <si>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</si>
  <si>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</si>
  <si>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</si>
  <si>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</si>
  <si>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</si>
  <si>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</si>
  <si>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</si>
  <si>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</si>
  <si>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</si>
  <si>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</si>
  <si>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</si>
  <si>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</si>
  <si>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</si>
  <si>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</si>
  <si>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</si>
  <si>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</si>
  <si>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</si>
  <si>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</si>
  <si>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</si>
  <si>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</si>
  <si>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</si>
  <si>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</si>
  <si>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</si>
  <si>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</si>
  <si>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</si>
  <si>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</si>
  <si>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</si>
  <si>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</si>
  <si>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</si>
  <si>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</si>
  <si>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</si>
  <si>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</si>
  <si>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</si>
  <si>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</si>
  <si>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</si>
  <si>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</si>
  <si>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</si>
  <si>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</si>
  <si>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</si>
  <si>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</si>
  <si>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</si>
  <si>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</si>
  <si>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</si>
  <si>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</si>
  <si>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</si>
  <si>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</si>
  <si>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</si>
  <si>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</si>
  <si>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</si>
  <si>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</si>
  <si>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</si>
  <si>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</si>
  <si>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</si>
  <si>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</si>
  <si>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</si>
  <si>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</si>
  <si>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</si>
  <si>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</si>
  <si>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</si>
  <si>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</si>
  <si>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</si>
  <si>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</si>
  <si>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</si>
  <si>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</si>
  <si>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</si>
  <si>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</si>
  <si>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</si>
  <si>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</si>
  <si>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</si>
  <si>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</si>
  <si>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</si>
  <si>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</si>
  <si>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</si>
  <si>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</si>
  <si>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</si>
  <si>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</si>
  <si>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</si>
  <si>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</si>
  <si>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</si>
  <si>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</si>
  <si>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</si>
  <si>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</si>
  <si>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</si>
  <si>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</si>
  <si>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</si>
  <si>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</si>
  <si>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</si>
  <si>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</si>
  <si>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</si>
  <si>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</si>
  <si>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</si>
  <si>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</si>
  <si>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</si>
  <si>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</si>
  <si>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</si>
  <si>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</si>
  <si>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</si>
  <si>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</si>
  <si>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</si>
  <si>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</si>
  <si>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</si>
  <si>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</si>
  <si>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</si>
  <si>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</si>
  <si>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</si>
  <si>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</si>
  <si>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</si>
  <si>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</si>
  <si>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</si>
  <si>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</si>
  <si>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</si>
  <si>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</si>
  <si>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</si>
  <si>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</si>
  <si>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</si>
  <si>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</si>
  <si>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</si>
  <si>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</si>
  <si>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</si>
  <si>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</si>
  <si>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</si>
  <si>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</si>
  <si>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</si>
  <si>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</si>
  <si>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</si>
  <si>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</si>
  <si>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</si>
  <si>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</si>
  <si>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</si>
  <si>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</si>
  <si>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</si>
  <si>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</si>
  <si>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</si>
  <si>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</si>
  <si>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</si>
  <si>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</si>
  <si>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</si>
  <si>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</si>
  <si>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</si>
  <si>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</si>
  <si>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</si>
  <si>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</si>
  <si>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</si>
  <si>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</si>
  <si>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</si>
  <si>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</si>
  <si>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</si>
  <si>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</si>
  <si>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</si>
  <si>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</si>
  <si>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</si>
  <si>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</si>
  <si>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</si>
  <si>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</si>
  <si>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</si>
  <si>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</si>
  <si>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</si>
  <si>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</si>
  <si>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</si>
  <si>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</si>
  <si>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</si>
  <si>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</si>
  <si>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</si>
  <si>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</si>
  <si>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</si>
  <si>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</si>
  <si>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</si>
  <si>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</si>
  <si>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</si>
  <si>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</si>
  <si>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</si>
  <si>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</si>
  <si>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</si>
  <si>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</si>
  <si>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</si>
  <si>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</si>
  <si>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</si>
  <si>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</si>
  <si>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</si>
  <si>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</si>
  <si>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</si>
  <si>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</si>
  <si>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</si>
  <si>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</si>
  <si>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</si>
  <si>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</si>
  <si>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</si>
  <si>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</si>
  <si>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</si>
  <si>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</si>
  <si>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</si>
  <si>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</si>
  <si>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</si>
  <si>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</si>
  <si>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</si>
  <si>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</si>
  <si>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</si>
  <si>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</si>
  <si>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</si>
  <si>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</si>
  <si>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</si>
  <si>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</si>
  <si>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</si>
  <si>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</si>
  <si>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</si>
  <si>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</si>
  <si>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</si>
  <si>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</si>
  <si>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</si>
  <si>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</si>
  <si>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</si>
  <si>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</si>
  <si>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</si>
  <si>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</si>
  <si>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</si>
  <si>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</si>
  <si>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</si>
  <si>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</si>
  <si>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</si>
  <si>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</si>
  <si>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</si>
  <si>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</si>
  <si>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</si>
  <si>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</si>
  <si>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</si>
  <si>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</si>
  <si>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</si>
  <si>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</si>
  <si>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</si>
  <si>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</si>
  <si>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</si>
  <si>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</si>
  <si>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</si>
  <si>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</si>
  <si>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</si>
  <si>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</si>
  <si>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</si>
  <si>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</si>
  <si>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</si>
  <si>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</si>
  <si>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</si>
  <si>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</si>
  <si>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</si>
  <si>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</si>
  <si>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</si>
  <si>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</si>
  <si>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</si>
  <si>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</si>
  <si>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</si>
  <si>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</si>
  <si>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</si>
  <si>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</si>
  <si>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</si>
  <si>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</si>
  <si>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</si>
  <si>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</si>
  <si>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</si>
  <si>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</si>
  <si>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</si>
  <si>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</si>
  <si>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</si>
  <si>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</si>
  <si>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</si>
  <si>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</si>
  <si>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</si>
  <si>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</si>
  <si>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</si>
  <si>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</si>
  <si>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</si>
  <si>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</si>
  <si>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</si>
  <si>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</si>
  <si>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</si>
  <si>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</si>
  <si>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</si>
  <si>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</si>
  <si>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</si>
  <si>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</si>
  <si>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</si>
  <si>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</si>
  <si>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</si>
  <si>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</si>
  <si>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</si>
  <si>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</si>
  <si>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</si>
  <si>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</si>
  <si>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</si>
  <si>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</si>
  <si>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</si>
  <si>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</si>
  <si>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</si>
  <si>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</si>
  <si>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</si>
  <si>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</si>
  <si>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</si>
  <si>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</si>
  <si>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</si>
  <si>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</si>
  <si>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</si>
  <si>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</si>
  <si>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</si>
  <si>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</si>
  <si>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</si>
  <si>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</si>
  <si>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</si>
  <si>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</si>
  <si>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</si>
  <si>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</si>
  <si>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</si>
  <si>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</si>
  <si>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</si>
  <si>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</si>
  <si>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</si>
  <si>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</si>
  <si>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</si>
  <si>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</si>
  <si>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</si>
  <si>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</si>
  <si>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</si>
  <si>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</si>
  <si>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</si>
  <si>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</si>
  <si>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</si>
  <si>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</si>
  <si>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</si>
  <si>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</si>
  <si>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</si>
  <si>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</si>
  <si>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</si>
  <si>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</si>
  <si>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</si>
  <si>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</si>
  <si>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</si>
  <si>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</si>
  <si>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</si>
  <si>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</si>
  <si>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</si>
  <si>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</si>
  <si>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</si>
  <si>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</si>
  <si>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</si>
  <si>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</si>
  <si>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</si>
  <si>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</si>
  <si>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</si>
  <si>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</si>
  <si>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</si>
  <si>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</si>
  <si>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</si>
  <si>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</si>
  <si>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</si>
  <si>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</si>
  <si>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</si>
  <si>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</si>
  <si>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</si>
  <si>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</si>
  <si>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</si>
  <si>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</si>
  <si>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</si>
  <si>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</si>
  <si>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</si>
  <si>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</si>
  <si>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</si>
  <si>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</si>
  <si>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</si>
  <si>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</si>
  <si>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</si>
  <si>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</si>
  <si>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</si>
  <si>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</si>
  <si>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</si>
  <si>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</si>
  <si>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</si>
  <si>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</si>
  <si>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</si>
  <si>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</si>
  <si>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</si>
  <si>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</si>
  <si>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</si>
  <si>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</si>
  <si>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</si>
  <si>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</si>
  <si>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</si>
  <si>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</si>
  <si>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</si>
  <si>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</si>
  <si>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</si>
  <si>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</si>
  <si>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</si>
  <si>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</si>
  <si>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</si>
  <si>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</si>
  <si>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</si>
  <si>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</si>
  <si>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</si>
  <si>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</si>
  <si>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</si>
  <si>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</si>
  <si>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</si>
  <si>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</si>
  <si>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</si>
  <si>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</si>
  <si>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</si>
  <si>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</si>
  <si>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</si>
  <si>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</si>
  <si>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</si>
  <si>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</si>
  <si>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</si>
  <si>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</si>
  <si>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</si>
  <si>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</si>
  <si>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</si>
  <si>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</si>
  <si>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</si>
  <si>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</si>
  <si>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</si>
  <si>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</si>
  <si>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</si>
  <si>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</si>
  <si>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</si>
  <si>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</si>
  <si>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</si>
  <si>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</si>
  <si>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</si>
  <si>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</si>
  <si>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</si>
  <si>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</si>
  <si>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</si>
  <si>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</si>
  <si>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</si>
  <si>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</si>
  <si>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</si>
  <si>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</si>
  <si>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</si>
  <si>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</si>
  <si>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</si>
  <si>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</si>
  <si>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</si>
  <si>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</si>
  <si>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</si>
  <si>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</si>
  <si>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</si>
  <si>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</si>
  <si>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</si>
  <si>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</si>
  <si>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</si>
  <si>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</si>
  <si>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</si>
  <si>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</si>
  <si>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</si>
  <si>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</si>
  <si>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</si>
  <si>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</si>
  <si>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</si>
  <si>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</si>
  <si>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</si>
  <si>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</si>
  <si>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</si>
  <si>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</si>
  <si>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</si>
  <si>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</si>
  <si>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</si>
  <si>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</si>
  <si>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</si>
  <si>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</si>
  <si>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</si>
  <si>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</si>
  <si>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</si>
  <si>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</si>
  <si>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</si>
  <si>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</si>
  <si>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</si>
  <si>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</si>
  <si>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</si>
  <si>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</si>
  <si>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</si>
  <si>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</si>
  <si>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</si>
  <si>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</si>
  <si>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</si>
  <si>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</si>
  <si>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</si>
  <si>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</si>
  <si>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</si>
  <si>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</si>
  <si>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</si>
  <si>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</si>
  <si>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</si>
  <si>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</si>
  <si>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</si>
  <si>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</si>
  <si>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</si>
  <si>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</si>
  <si>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</si>
  <si>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</si>
  <si>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</si>
  <si>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</si>
  <si>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</si>
  <si>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</si>
  <si>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</si>
  <si>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</si>
  <si>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</si>
  <si>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</si>
  <si>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</si>
  <si>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</si>
  <si>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</si>
  <si>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</si>
  <si>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</si>
  <si>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</si>
  <si>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</si>
  <si>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</si>
  <si>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</si>
  <si>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</si>
  <si>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</si>
  <si>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</si>
  <si>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</si>
  <si>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</si>
  <si>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</si>
  <si>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</si>
  <si>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</si>
  <si>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</si>
  <si>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</si>
  <si>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</si>
  <si>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</si>
  <si>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</si>
  <si>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</si>
  <si>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</si>
  <si>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</si>
  <si>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</si>
  <si>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</si>
  <si>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</si>
  <si>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</si>
  <si>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</si>
  <si>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</si>
  <si>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</si>
  <si>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</si>
  <si>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</si>
  <si>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</si>
  <si>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</si>
  <si>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</si>
  <si>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</si>
  <si>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</si>
  <si>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</si>
  <si>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</si>
  <si>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</si>
  <si>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</si>
  <si>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</si>
  <si>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</si>
  <si>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</si>
  <si>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</si>
  <si>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</si>
  <si>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</si>
  <si>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</si>
  <si>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</si>
  <si>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</si>
  <si>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</si>
  <si>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</si>
  <si>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</si>
  <si>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</si>
  <si>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</si>
  <si>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</si>
  <si>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</si>
  <si>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</si>
  <si>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</si>
  <si>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</si>
  <si>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</si>
  <si>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</si>
  <si>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</si>
  <si>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</si>
  <si>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</si>
  <si>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</si>
  <si>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</si>
  <si>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</si>
  <si>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</si>
  <si>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</si>
  <si>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</si>
  <si>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</si>
  <si>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</si>
  <si>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</si>
  <si>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</si>
  <si>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</si>
  <si>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</si>
  <si>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</si>
  <si>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</si>
  <si>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</si>
  <si>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</si>
  <si>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</si>
  <si>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</si>
  <si>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</si>
  <si>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</si>
  <si>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</si>
  <si>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</si>
  <si>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</si>
  <si>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</si>
  <si>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</si>
  <si>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</si>
  <si>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</si>
  <si>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</si>
  <si>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</si>
  <si>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</si>
  <si>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</si>
  <si>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</si>
  <si>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</si>
  <si>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</si>
  <si>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</si>
  <si>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</si>
  <si>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</si>
  <si>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</si>
  <si>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</si>
  <si>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</si>
  <si>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</si>
  <si>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</si>
  <si>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</si>
  <si>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</si>
  <si>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</si>
  <si>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</si>
  <si>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</si>
  <si>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</si>
  <si>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</si>
  <si>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</si>
  <si>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</si>
  <si>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</si>
  <si>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</si>
  <si>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</si>
  <si>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</si>
  <si>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</si>
  <si>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</si>
  <si>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</si>
  <si>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</si>
  <si>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</si>
  <si>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</si>
  <si>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</si>
  <si>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</si>
  <si>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</si>
  <si>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</si>
  <si>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</si>
  <si>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</si>
  <si>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</si>
  <si>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</si>
  <si>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</si>
  <si>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</si>
  <si>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</si>
  <si>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</si>
  <si>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</si>
  <si>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</si>
  <si>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</si>
  <si>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</si>
  <si>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</si>
  <si>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</si>
  <si>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</si>
  <si>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</si>
  <si>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</si>
  <si>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</si>
  <si>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</si>
  <si>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</si>
  <si>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</si>
  <si>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</si>
  <si>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</si>
  <si>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</si>
  <si>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</si>
  <si>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</si>
  <si>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</si>
  <si>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</si>
  <si>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</si>
  <si>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</si>
  <si>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</si>
  <si>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</si>
  <si>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</si>
  <si>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</si>
  <si>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</si>
  <si>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</si>
  <si>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</si>
  <si>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</si>
  <si>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</si>
  <si>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</si>
  <si>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</si>
  <si>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</si>
  <si>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</si>
  <si>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</si>
  <si>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</si>
  <si>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</si>
  <si>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</si>
  <si>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</si>
  <si>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</si>
  <si>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</si>
  <si>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</si>
  <si>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</si>
  <si>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</si>
  <si>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</si>
  <si>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</si>
  <si>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</si>
  <si>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</si>
  <si>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</si>
  <si>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</si>
  <si>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</si>
  <si>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</si>
  <si>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</si>
  <si>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</si>
  <si>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</si>
  <si>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</si>
  <si>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</si>
  <si>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</si>
  <si>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</si>
  <si>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</si>
  <si>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</si>
  <si>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</si>
  <si>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</si>
  <si>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</si>
  <si>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</si>
  <si>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</si>
  <si>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</si>
  <si>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</si>
  <si>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</si>
  <si>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</si>
  <si>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</si>
  <si>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</si>
  <si>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</si>
  <si>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</si>
  <si>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</si>
  <si>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</si>
  <si>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</si>
  <si>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</si>
  <si>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</si>
  <si>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</si>
  <si>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</si>
  <si>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</si>
  <si>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</si>
  <si>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</si>
  <si>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</si>
  <si>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</si>
  <si>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</si>
  <si>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</si>
  <si>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</si>
  <si>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</si>
  <si>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</si>
  <si>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</si>
  <si>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</si>
  <si>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</si>
  <si>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</si>
  <si>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</si>
  <si>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</si>
  <si>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</si>
  <si>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</si>
  <si>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</si>
  <si>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</si>
  <si>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</si>
  <si>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</si>
  <si>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</si>
  <si>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</si>
  <si>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</si>
  <si>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</si>
  <si>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</si>
  <si>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</si>
  <si>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</si>
  <si>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</si>
  <si>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</si>
  <si>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</si>
  <si>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</si>
  <si>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</si>
  <si>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</si>
  <si>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</si>
  <si>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</si>
  <si>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</si>
  <si>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</si>
  <si>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</si>
  <si>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</si>
  <si>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</si>
  <si>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</si>
  <si>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</si>
  <si>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</si>
  <si>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</si>
  <si>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</si>
  <si>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</si>
  <si>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</si>
  <si>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</si>
  <si>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</si>
  <si>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</si>
  <si>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</si>
  <si>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</si>
  <si>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</si>
  <si>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</si>
  <si>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</si>
  <si>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</si>
  <si>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</si>
  <si>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</si>
  <si>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</si>
  <si>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</si>
  <si>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</si>
  <si>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</si>
  <si>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</si>
  <si>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</si>
  <si>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</si>
  <si>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</si>
  <si>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</si>
  <si>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</si>
  <si>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</si>
  <si>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</si>
  <si>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</si>
  <si>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</si>
  <si>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</si>
  <si>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</si>
  <si>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</si>
  <si>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</si>
  <si>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</si>
  <si>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</si>
  <si>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</si>
  <si>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</si>
  <si>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</si>
  <si>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</si>
  <si>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</si>
  <si>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</si>
  <si>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</si>
  <si>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</si>
  <si>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</si>
  <si>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</si>
  <si>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</si>
  <si>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</si>
  <si>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</si>
  <si>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</si>
  <si>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</si>
  <si>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</si>
  <si>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</si>
  <si>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</si>
  <si>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</si>
  <si>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</si>
  <si>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</si>
  <si>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</si>
  <si>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</si>
  <si>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</si>
  <si>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</si>
  <si>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</si>
  <si>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</si>
  <si>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</si>
  <si>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</si>
  <si>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</si>
  <si>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</si>
  <si>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</si>
  <si>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</si>
  <si>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</si>
  <si>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</si>
  <si>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</si>
  <si>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</si>
  <si>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</si>
  <si>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</si>
  <si>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</si>
  <si>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</si>
  <si>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</si>
  <si>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</si>
  <si>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</si>
  <si>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</si>
  <si>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</si>
  <si>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</si>
  <si>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</si>
  <si>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</si>
  <si>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</si>
  <si>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</si>
  <si>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</si>
  <si>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</si>
  <si>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</si>
  <si>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</si>
  <si>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</si>
  <si>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</si>
  <si>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</si>
  <si>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</si>
  <si>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</si>
  <si>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</si>
  <si>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</si>
  <si>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</si>
  <si>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</si>
  <si>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</si>
  <si>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</si>
  <si>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</si>
  <si>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</si>
  <si>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</si>
  <si>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</si>
  <si>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</si>
  <si>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</si>
  <si>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</si>
  <si>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</si>
  <si>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</si>
  <si>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</si>
  <si>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</si>
  <si>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</si>
  <si>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</si>
  <si>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</si>
  <si>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</si>
  <si>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</si>
  <si>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</si>
  <si>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</si>
  <si>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</si>
  <si>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</si>
  <si>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</si>
  <si>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</si>
  <si>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</si>
  <si>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</si>
  <si>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</si>
  <si>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</si>
  <si>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</si>
  <si>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</si>
  <si>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</si>
  <si>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</si>
  <si>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</si>
  <si>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</si>
  <si>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</si>
  <si>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</si>
  <si>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</si>
  <si>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</si>
  <si>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</si>
  <si>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</si>
  <si>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</si>
  <si>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</si>
  <si>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</si>
  <si>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</si>
  <si>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</si>
  <si>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</si>
  <si>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</si>
  <si>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</si>
  <si>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</si>
  <si>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</si>
  <si>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</si>
  <si>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</si>
  <si>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</si>
  <si>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</si>
  <si>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</si>
  <si>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</si>
  <si>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</si>
  <si>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</si>
  <si>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</si>
  <si>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</si>
  <si>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</si>
  <si>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</si>
  <si>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</si>
  <si>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</si>
  <si>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</si>
  <si>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</si>
  <si>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</si>
  <si>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</si>
  <si>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</si>
  <si>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</si>
  <si>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</si>
  <si>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</si>
  <si>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</si>
  <si>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</si>
  <si>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</si>
  <si>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</si>
  <si>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</si>
  <si>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</si>
  <si>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</si>
  <si>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</si>
  <si>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</si>
  <si>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</si>
  <si>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</si>
  <si>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</si>
  <si>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</si>
  <si>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</si>
  <si>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</si>
  <si>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</si>
  <si>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</si>
  <si>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</si>
  <si>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</si>
  <si>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</si>
  <si>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</si>
  <si>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</si>
  <si>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</si>
  <si>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</si>
  <si>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</si>
  <si>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</si>
  <si>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</si>
  <si>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</si>
  <si>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</si>
  <si>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</si>
  <si>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</si>
  <si>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</si>
  <si>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</si>
  <si>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</si>
  <si>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</si>
  <si>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</si>
  <si>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</si>
  <si>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</si>
  <si>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</si>
  <si>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</si>
  <si>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</si>
  <si>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</si>
  <si>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</si>
  <si>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</si>
  <si>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</si>
  <si>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</si>
  <si>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</si>
  <si>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</si>
  <si>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</si>
  <si>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</si>
  <si>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</si>
  <si>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</si>
  <si>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</si>
  <si>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</si>
  <si>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</si>
  <si>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</si>
  <si>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</si>
  <si>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</si>
  <si>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</si>
  <si>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</si>
  <si>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</si>
  <si>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</si>
  <si>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</si>
  <si>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</si>
  <si>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</si>
  <si>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</si>
  <si>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</si>
  <si>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</si>
  <si>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</si>
  <si>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</si>
  <si>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</si>
  <si>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</si>
  <si>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</si>
  <si>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</si>
  <si>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</si>
  <si>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</si>
  <si>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</si>
  <si>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</si>
  <si>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</si>
  <si>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</si>
  <si>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</si>
  <si>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</si>
  <si>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</si>
  <si>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</si>
  <si>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</si>
  <si>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</si>
  <si>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</si>
  <si>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</si>
  <si>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</si>
  <si>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</si>
  <si>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</si>
  <si>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</si>
  <si>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</si>
  <si>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</si>
  <si>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</si>
  <si>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</si>
  <si>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</si>
  <si>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</si>
  <si>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</si>
  <si>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</si>
  <si>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</si>
  <si>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</si>
  <si>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</si>
  <si>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</si>
  <si>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</si>
  <si>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</si>
  <si>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</si>
  <si>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</si>
  <si>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</si>
  <si>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</si>
  <si>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</si>
  <si>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</si>
  <si>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</si>
  <si>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</si>
  <si>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</si>
  <si>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</si>
  <si>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</si>
  <si>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</si>
  <si>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</si>
  <si>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</si>
  <si>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</si>
  <si>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</si>
  <si>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</si>
  <si>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</si>
  <si>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</si>
  <si>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</si>
  <si>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</si>
  <si>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</si>
  <si>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</si>
  <si>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</si>
  <si>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</si>
  <si>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</si>
  <si>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</si>
  <si>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</si>
  <si>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</si>
  <si>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</si>
  <si>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</si>
  <si>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</si>
  <si>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</si>
  <si>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</si>
  <si>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</si>
  <si>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</si>
  <si>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</si>
  <si>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</si>
  <si>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</si>
  <si>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</si>
  <si>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</si>
  <si>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</si>
  <si>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</si>
  <si>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</si>
  <si>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</si>
  <si>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</si>
  <si>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</si>
  <si>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</si>
  <si>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</si>
  <si>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</si>
  <si>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</si>
  <si>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</si>
  <si>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</si>
  <si>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</si>
  <si>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</si>
  <si>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</si>
  <si>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</si>
  <si>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</si>
  <si>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</si>
  <si>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</si>
  <si>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</si>
  <si>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</si>
  <si>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</si>
  <si>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</si>
  <si>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</si>
  <si>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</si>
  <si>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</si>
  <si>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</si>
  <si>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</si>
  <si>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</si>
  <si>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</si>
  <si>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</si>
  <si>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</si>
  <si>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</si>
  <si>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</si>
  <si>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</si>
  <si>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</si>
  <si>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</si>
  <si>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</si>
  <si>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</si>
  <si>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</si>
  <si>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</si>
  <si>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</si>
  <si>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</si>
  <si>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</si>
  <si>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</si>
  <si>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</si>
  <si>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</si>
  <si>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</si>
  <si>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</si>
  <si>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</si>
  <si>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</si>
  <si>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</si>
  <si>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</si>
  <si>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</si>
  <si>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</si>
  <si>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</si>
  <si>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</si>
  <si>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</si>
  <si>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</si>
  <si>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</si>
  <si>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</si>
  <si>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</si>
  <si>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</si>
  <si>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</si>
  <si>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</si>
  <si>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</si>
  <si>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</si>
  <si>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</si>
  <si>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</si>
  <si>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</si>
  <si>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</si>
  <si>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</si>
  <si>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</si>
  <si>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</si>
  <si>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</si>
  <si>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</si>
  <si>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</si>
  <si>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</si>
  <si>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</si>
  <si>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</si>
  <si>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</si>
  <si>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</si>
  <si>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</si>
  <si>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</si>
  <si>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</si>
  <si>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</si>
  <si>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</si>
  <si>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</si>
  <si>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</si>
  <si>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</si>
  <si>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</si>
  <si>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</si>
  <si>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</si>
  <si>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</si>
  <si>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</si>
  <si>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</si>
  <si>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</si>
  <si>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</si>
  <si>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</si>
  <si>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</si>
  <si>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</si>
  <si>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</si>
  <si>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</si>
  <si>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</si>
  <si>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</si>
  <si>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</si>
  <si>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</si>
  <si>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</si>
  <si>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</si>
  <si>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</si>
  <si>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</si>
  <si>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</si>
  <si>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</si>
  <si>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</si>
  <si>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</si>
  <si>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</si>
  <si>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</si>
  <si>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</si>
  <si>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</si>
  <si>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</si>
  <si>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</si>
  <si>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</si>
  <si>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</si>
  <si>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</si>
  <si>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</si>
  <si>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</si>
  <si>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</si>
  <si>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</si>
  <si>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</si>
  <si>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</si>
  <si>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</si>
  <si>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</si>
  <si>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</si>
  <si>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</si>
  <si>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</si>
  <si>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</si>
  <si>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</si>
  <si>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</si>
  <si>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</si>
  <si>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</si>
  <si>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</si>
  <si>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</si>
  <si>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</si>
  <si>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</si>
  <si>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</si>
  <si>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</si>
  <si>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</si>
  <si>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</si>
  <si>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</si>
  <si>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</si>
  <si>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</si>
  <si>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</si>
  <si>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</si>
  <si>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</si>
  <si>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</si>
  <si>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</si>
  <si>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</si>
  <si>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</si>
  <si>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</si>
  <si>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</si>
  <si>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</si>
  <si>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</si>
  <si>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</si>
  <si>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</si>
  <si>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</si>
  <si>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</si>
  <si>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</si>
  <si>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</si>
  <si>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</si>
  <si>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</si>
  <si>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</si>
  <si>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</si>
  <si>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</si>
  <si>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</si>
  <si>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</si>
  <si>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</si>
  <si>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</si>
  <si>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</si>
  <si>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</si>
  <si>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</si>
  <si>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</si>
  <si>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</si>
  <si>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</si>
  <si>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</si>
  <si>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</si>
  <si>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</si>
  <si>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</si>
  <si>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</si>
  <si>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</si>
  <si>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</si>
  <si>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</si>
  <si>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</si>
  <si>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</si>
  <si>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</si>
  <si>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</si>
  <si>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</si>
  <si>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</si>
  <si>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</si>
  <si>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</si>
  <si>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</si>
  <si>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</si>
  <si>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</si>
  <si>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</si>
  <si>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</si>
  <si>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</si>
  <si>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</si>
  <si>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</si>
  <si>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</si>
  <si>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</si>
  <si>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</si>
  <si>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</si>
  <si>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</si>
  <si>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</si>
  <si>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</si>
  <si>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</si>
  <si>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</si>
  <si>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</si>
  <si>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</si>
  <si>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</si>
  <si>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</si>
  <si>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</si>
  <si>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</si>
  <si>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</si>
  <si>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</si>
  <si>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</si>
  <si>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</si>
  <si>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</si>
  <si>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</si>
  <si>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</si>
  <si>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</si>
  <si>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</si>
  <si>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</si>
  <si>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</si>
  <si>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</si>
  <si>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</si>
  <si>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</si>
  <si>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</si>
  <si>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</si>
  <si>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</si>
  <si>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</si>
  <si>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</si>
  <si>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</si>
  <si>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</si>
  <si>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</si>
  <si>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</si>
  <si>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</si>
  <si>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</si>
  <si>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</si>
  <si>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</si>
  <si>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</si>
  <si>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</si>
  <si>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</si>
  <si>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</si>
  <si>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</si>
  <si>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</si>
  <si>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</si>
  <si>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</si>
  <si>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</si>
  <si>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</si>
  <si>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</si>
  <si>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</si>
  <si>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</si>
  <si>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</si>
  <si>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</si>
  <si>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</si>
  <si>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</si>
  <si>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</si>
  <si>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</si>
  <si>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</si>
  <si>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</si>
  <si>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</si>
  <si>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</si>
  <si>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</si>
  <si>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</si>
  <si>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</si>
  <si>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</si>
  <si>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</si>
  <si>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</si>
  <si>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</si>
  <si>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</si>
  <si>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</si>
  <si>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</si>
  <si>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</si>
  <si>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</si>
  <si>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</si>
  <si>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</si>
  <si>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</si>
  <si>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</si>
  <si>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</si>
  <si>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</si>
  <si>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</si>
  <si>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</si>
  <si>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</si>
  <si>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</si>
  <si>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</si>
  <si>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</si>
  <si>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</si>
  <si>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</si>
  <si>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</si>
  <si>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</si>
  <si>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</si>
  <si>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</si>
  <si>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</si>
  <si>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</si>
  <si>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</si>
  <si>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</si>
  <si>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</si>
  <si>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</si>
  <si>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</si>
  <si>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</si>
  <si>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</si>
  <si>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</si>
  <si>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</si>
  <si>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</si>
  <si>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</si>
  <si>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</si>
  <si>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</si>
  <si>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</si>
  <si>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</si>
  <si>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</si>
  <si>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</si>
  <si>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</si>
  <si>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</si>
  <si>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</si>
  <si>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</si>
  <si>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</si>
  <si>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</si>
  <si>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</si>
  <si>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</si>
  <si>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</si>
  <si>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</si>
  <si>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</si>
  <si>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</si>
  <si>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</si>
  <si>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</si>
  <si>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</si>
  <si>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</si>
  <si>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</si>
  <si>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</si>
  <si>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</si>
  <si>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</si>
  <si>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</si>
  <si>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</si>
  <si>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</si>
  <si>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</si>
  <si>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</si>
  <si>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</si>
  <si>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</si>
  <si>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</si>
  <si>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</si>
  <si>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</si>
  <si>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</si>
  <si>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</si>
  <si>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</si>
  <si>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</si>
  <si>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</si>
  <si>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</si>
  <si>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</si>
  <si>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</si>
  <si>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</si>
  <si>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</si>
  <si>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</si>
  <si>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</si>
  <si>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</si>
  <si>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</si>
  <si>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</si>
  <si>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</si>
  <si>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</si>
  <si>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</si>
  <si>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</si>
  <si>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</si>
  <si>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</si>
  <si>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</si>
  <si>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</si>
  <si>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</si>
  <si>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</si>
  <si>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</si>
  <si>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</si>
  <si>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</si>
  <si>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</si>
  <si>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</si>
  <si>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</si>
  <si>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</si>
  <si>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</si>
  <si>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</si>
  <si>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</si>
  <si>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</si>
  <si>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</si>
  <si>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</si>
  <si>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</si>
  <si>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</si>
  <si>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</si>
  <si>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</si>
  <si>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</si>
  <si>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</si>
  <si>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</si>
  <si>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</si>
  <si>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</si>
  <si>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</si>
  <si>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</si>
  <si>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</si>
  <si>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</si>
  <si>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</si>
  <si>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</si>
  <si>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</si>
  <si>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</si>
  <si>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</si>
  <si>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</si>
  <si>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</si>
  <si>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</si>
  <si>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</si>
  <si>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</si>
  <si>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</si>
  <si>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</si>
  <si>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</si>
  <si>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</si>
  <si>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</si>
  <si>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</si>
  <si>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</si>
  <si>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</si>
  <si>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</si>
  <si>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</si>
  <si>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</si>
  <si>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</si>
  <si>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</si>
  <si>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</si>
  <si>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</si>
  <si>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</si>
  <si>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</si>
  <si>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</si>
  <si>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</si>
  <si>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</si>
  <si>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</si>
  <si>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</si>
  <si>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</si>
  <si>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</si>
  <si>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</si>
  <si>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</si>
  <si>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</si>
  <si>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</si>
  <si>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</si>
  <si>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</si>
  <si>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</si>
  <si>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</si>
  <si>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</si>
  <si>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</si>
  <si>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</si>
  <si>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</si>
  <si>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</si>
  <si>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</si>
  <si>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</si>
  <si>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</si>
  <si>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</si>
  <si>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</si>
  <si>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</si>
  <si>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</si>
  <si>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</si>
  <si>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</si>
  <si>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</si>
  <si>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</si>
  <si>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</si>
  <si>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</si>
  <si>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</si>
  <si>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</si>
  <si>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</si>
  <si>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</si>
  <si>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</si>
  <si>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</si>
  <si>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</si>
  <si>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</si>
  <si>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</si>
  <si>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</si>
  <si>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</si>
  <si>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</si>
  <si>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</si>
  <si>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</si>
  <si>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</si>
  <si>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</si>
  <si>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</si>
  <si>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</si>
  <si>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</si>
  <si>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</si>
  <si>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</si>
  <si>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</si>
  <si>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</si>
  <si>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</si>
  <si>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</si>
  <si>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</si>
  <si>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</si>
  <si>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</si>
  <si>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</si>
  <si>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</si>
  <si>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</si>
  <si>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</si>
  <si>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</si>
  <si>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</si>
  <si>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</si>
  <si>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</si>
  <si>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</si>
  <si>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</si>
  <si>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</si>
  <si>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</si>
  <si>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</si>
  <si>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</si>
  <si>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</si>
  <si>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</si>
  <si>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</si>
  <si>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</si>
  <si>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</si>
  <si>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</si>
  <si>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</si>
  <si>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</si>
  <si>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</si>
  <si>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</si>
  <si>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</si>
  <si>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</si>
  <si>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</si>
  <si>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</si>
  <si>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</si>
  <si>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</si>
  <si>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</si>
  <si>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</si>
  <si>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</si>
  <si>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</si>
  <si>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</si>
  <si>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</si>
  <si>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</si>
  <si>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</si>
  <si>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</si>
  <si>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</si>
  <si>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</si>
  <si>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</si>
  <si>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</si>
  <si>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</si>
  <si>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</si>
  <si>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</si>
  <si>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</si>
  <si>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</si>
  <si>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</si>
  <si>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</si>
  <si>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</si>
  <si>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</si>
  <si>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</si>
  <si>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</si>
  <si>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</si>
  <si>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</si>
  <si>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</si>
  <si>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</si>
  <si>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</si>
  <si>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</si>
  <si>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</si>
  <si>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</si>
  <si>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</si>
  <si>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</si>
  <si>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</si>
  <si>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</si>
  <si>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</si>
  <si>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</si>
  <si>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</si>
  <si>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</si>
  <si>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</si>
  <si>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</si>
  <si>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</si>
  <si>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</si>
  <si>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</si>
  <si>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</si>
  <si>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</si>
  <si>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</si>
  <si>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</si>
  <si>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</si>
  <si>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</si>
  <si>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</si>
  <si>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</si>
  <si>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</si>
  <si>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</si>
  <si>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</si>
  <si>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</si>
  <si>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</si>
  <si>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</si>
  <si>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</si>
  <si>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</si>
  <si>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</si>
  <si>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</si>
  <si>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</si>
  <si>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</si>
  <si>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</si>
  <si>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</si>
  <si>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</si>
  <si>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</si>
  <si>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</si>
  <si>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</si>
  <si>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</si>
  <si>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</si>
  <si>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</si>
  <si>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</si>
  <si>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</si>
  <si>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</si>
  <si>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</si>
  <si>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</si>
  <si>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</si>
  <si>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</si>
  <si>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</si>
  <si>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</si>
  <si>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</si>
  <si>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</si>
  <si>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</si>
  <si>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</si>
  <si>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</si>
  <si>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</si>
  <si>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</si>
  <si>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</si>
  <si>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</si>
  <si>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</si>
  <si>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</si>
  <si>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</si>
  <si>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</si>
  <si>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</si>
  <si>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</si>
  <si>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</si>
  <si>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</si>
  <si>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</si>
  <si>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</si>
  <si>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</si>
  <si>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</si>
  <si>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</si>
  <si>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</si>
  <si>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</si>
  <si>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</si>
  <si>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</si>
  <si>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</si>
  <si>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</si>
  <si>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</si>
  <si>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</si>
  <si>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</si>
  <si>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</si>
  <si>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</si>
  <si>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</si>
  <si>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</si>
  <si>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</si>
  <si>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</si>
  <si>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</si>
  <si>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</si>
  <si>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</si>
  <si>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</si>
  <si>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</si>
  <si>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</si>
  <si>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</si>
  <si>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</si>
  <si>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</si>
  <si>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</si>
  <si>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</si>
  <si>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</si>
  <si>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</si>
  <si>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</si>
  <si>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</si>
  <si>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</si>
  <si>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</si>
  <si>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</si>
  <si>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</si>
  <si>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</si>
  <si>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</si>
  <si>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</si>
  <si>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</si>
  <si>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</si>
  <si>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</si>
  <si>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</si>
  <si>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</si>
  <si>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</si>
  <si>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</si>
  <si>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</si>
  <si>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</si>
  <si>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</si>
  <si>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</si>
  <si>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</si>
  <si>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</si>
  <si>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</si>
  <si>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</si>
  <si>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</si>
  <si>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</si>
  <si>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</si>
  <si>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</si>
  <si>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</si>
  <si>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</si>
  <si>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</si>
  <si>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</si>
  <si>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</si>
  <si>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</si>
  <si>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</si>
  <si>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</si>
  <si>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</si>
  <si>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</si>
  <si>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</si>
  <si>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</si>
  <si>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</si>
  <si>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</si>
  <si>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</si>
  <si>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</si>
  <si>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</si>
  <si>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</si>
  <si>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</si>
  <si>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</si>
  <si>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</si>
  <si>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</si>
  <si>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</si>
  <si>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</si>
  <si>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</si>
  <si>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</si>
  <si>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</si>
  <si>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</si>
  <si>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</si>
  <si>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</si>
  <si>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</si>
  <si>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</si>
  <si>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</si>
  <si>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</si>
  <si>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</si>
  <si>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</si>
  <si>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</si>
  <si>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</si>
  <si>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</si>
  <si>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</si>
  <si>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</si>
  <si>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</si>
  <si>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</si>
  <si>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</si>
  <si>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</si>
  <si>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</si>
  <si>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</si>
  <si>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</si>
  <si>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</si>
  <si>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</si>
  <si>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</si>
  <si>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</si>
  <si>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</si>
  <si>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</si>
  <si>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</si>
  <si>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</si>
  <si>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</si>
  <si>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</si>
  <si>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</si>
  <si>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</si>
  <si>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</si>
  <si>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</si>
  <si>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</si>
  <si>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</si>
  <si>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</si>
  <si>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</si>
  <si>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</si>
  <si>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</si>
  <si>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</si>
  <si>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</si>
  <si>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</si>
  <si>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</si>
  <si>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</si>
  <si>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</si>
  <si>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</si>
  <si>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</si>
  <si>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</si>
  <si>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</si>
  <si>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</si>
  <si>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</si>
  <si>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</si>
  <si>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</si>
  <si>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</si>
  <si>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</si>
  <si>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</si>
  <si>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</si>
  <si>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</si>
  <si>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</si>
  <si>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</si>
  <si>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</si>
  <si>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</si>
  <si>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</si>
  <si>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</si>
  <si>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</si>
  <si>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</si>
  <si>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</si>
  <si>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</si>
  <si>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</si>
  <si>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</si>
  <si>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</si>
  <si>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</si>
  <si>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</si>
  <si>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</si>
  <si>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</si>
  <si>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</si>
  <si>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</si>
  <si>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</si>
  <si>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</si>
  <si>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</si>
  <si>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</si>
  <si>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</si>
  <si>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</si>
  <si>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</si>
  <si>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</si>
  <si>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</si>
  <si>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</si>
  <si>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</si>
  <si>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</si>
  <si>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</si>
  <si>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</si>
  <si>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</si>
  <si>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</si>
  <si>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</si>
  <si>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</si>
  <si>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</si>
  <si>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</si>
  <si>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</si>
  <si>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</si>
  <si>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</si>
  <si>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</si>
  <si>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</si>
  <si>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</si>
  <si>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</si>
  <si>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</si>
  <si>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</si>
  <si>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</si>
  <si>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</si>
  <si>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</si>
  <si>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</si>
  <si>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</si>
  <si>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</si>
  <si>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</si>
  <si>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</si>
  <si>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</si>
  <si>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</si>
  <si>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</si>
  <si>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</si>
  <si>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</si>
  <si>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</si>
  <si>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</si>
  <si>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</si>
  <si>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</si>
  <si>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</si>
  <si>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</si>
  <si>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</si>
  <si>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</si>
  <si>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</si>
  <si>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</si>
  <si>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</si>
  <si>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</si>
  <si>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</si>
  <si>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</si>
  <si>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</si>
  <si>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</si>
  <si>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</si>
  <si>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</si>
  <si>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</si>
  <si>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</si>
  <si>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</si>
  <si>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</si>
  <si>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</si>
  <si>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</si>
  <si>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</si>
  <si>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</si>
  <si>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</si>
  <si>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</si>
  <si>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</si>
  <si>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</si>
  <si>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</si>
  <si>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</si>
  <si>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</si>
  <si>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</si>
  <si>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</si>
  <si>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</si>
  <si>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</si>
  <si>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</si>
  <si>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</si>
  <si>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</si>
  <si>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</si>
  <si>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</si>
  <si>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</si>
  <si>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</si>
  <si>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</si>
  <si>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</si>
  <si>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</si>
  <si>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</si>
  <si>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</si>
  <si>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</si>
  <si>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</si>
  <si>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</si>
  <si>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</si>
  <si>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</si>
  <si>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</si>
  <si>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</si>
  <si>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</si>
  <si>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</si>
  <si>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</si>
  <si>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</si>
  <si>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</si>
  <si>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</si>
  <si>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</si>
  <si>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</si>
  <si>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</si>
  <si>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</si>
  <si>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</si>
  <si>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</si>
  <si>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</si>
  <si>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</si>
  <si>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</si>
  <si>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</si>
  <si>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</si>
  <si>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</si>
  <si>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</si>
  <si>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</si>
  <si>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</si>
  <si>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</si>
  <si>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</si>
  <si>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</si>
  <si>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</si>
  <si>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</si>
  <si>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</si>
  <si>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</si>
  <si>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</si>
  <si>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</si>
  <si>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</si>
  <si>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</si>
  <si>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</si>
  <si>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</si>
  <si>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</si>
  <si>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</si>
  <si>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</si>
  <si>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</si>
  <si>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</si>
  <si>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</si>
  <si>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</si>
  <si>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</si>
  <si>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</si>
  <si>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</si>
  <si>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</si>
  <si>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</si>
  <si>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</si>
  <si>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</si>
  <si>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</si>
  <si>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</si>
  <si>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</si>
  <si>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</si>
  <si>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</si>
  <si>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</si>
  <si>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</si>
  <si>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</si>
  <si>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</si>
  <si>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</si>
  <si>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</si>
  <si>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</si>
  <si>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</si>
  <si>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</si>
  <si>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</si>
  <si>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</si>
  <si>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</si>
  <si>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</si>
  <si>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</si>
  <si>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</si>
  <si>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</si>
  <si>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</si>
  <si>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</si>
  <si>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</si>
  <si>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</si>
  <si>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</si>
  <si>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</si>
  <si>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</si>
  <si>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</si>
  <si>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</si>
  <si>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</si>
  <si>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</si>
  <si>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</si>
  <si>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</si>
  <si>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</si>
  <si>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</si>
  <si>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</si>
  <si>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</si>
  <si>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</si>
  <si>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</si>
  <si>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</si>
  <si>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</si>
  <si>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</si>
  <si>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</si>
  <si>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</si>
  <si>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</si>
  <si>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</si>
  <si>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</si>
  <si>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</si>
  <si>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</si>
  <si>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</si>
  <si>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</si>
  <si>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</si>
  <si>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</si>
  <si>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</si>
  <si>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</si>
  <si>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</si>
  <si>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</si>
  <si>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</si>
  <si>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</si>
  <si>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</si>
  <si>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</si>
  <si>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</si>
  <si>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</si>
  <si>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</si>
  <si>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</si>
  <si>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</si>
  <si>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</si>
  <si>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</si>
  <si>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</si>
  <si>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</si>
  <si>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</si>
  <si>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</si>
  <si>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</si>
  <si>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</si>
  <si>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</si>
  <si>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</si>
  <si>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</si>
  <si>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</si>
  <si>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</si>
  <si>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</si>
  <si>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</si>
  <si>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</si>
  <si>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</si>
  <si>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</si>
  <si>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</si>
  <si>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</si>
  <si>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</si>
  <si>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</si>
  <si>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</si>
  <si>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</si>
  <si>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</si>
  <si>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</si>
  <si>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</si>
  <si>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</si>
  <si>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</si>
  <si>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</si>
  <si>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</si>
  <si>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</si>
  <si>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</si>
  <si>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</si>
  <si>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</si>
  <si>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</si>
  <si>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</si>
  <si>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</si>
  <si>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</si>
  <si>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</si>
  <si>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</si>
  <si>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</si>
  <si>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</si>
  <si>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</si>
  <si>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</si>
  <si>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</si>
  <si>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</si>
  <si>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</si>
  <si>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</si>
  <si>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</si>
  <si>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</si>
  <si>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</si>
  <si>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</si>
  <si>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</si>
  <si>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</si>
  <si>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</si>
  <si>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</si>
  <si>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</si>
  <si>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</si>
  <si>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</si>
  <si>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</si>
  <si>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</si>
  <si>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</si>
  <si>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</si>
  <si>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</si>
  <si>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</si>
  <si>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</si>
  <si>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</si>
  <si>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</si>
  <si>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</si>
  <si>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</si>
  <si>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</si>
  <si>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</si>
  <si>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</si>
  <si>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</si>
  <si>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</si>
  <si>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</si>
  <si>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</si>
  <si>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</si>
  <si>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</si>
  <si>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</si>
  <si>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</si>
  <si>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</si>
  <si>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</si>
  <si>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</si>
  <si>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</si>
  <si>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</si>
  <si>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</si>
  <si>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</si>
  <si>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</si>
  <si>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</si>
  <si>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</si>
  <si>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</si>
  <si>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</si>
  <si>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</si>
  <si>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</si>
  <si>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</si>
  <si>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</si>
  <si>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</si>
  <si>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</si>
  <si>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</si>
  <si>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</si>
  <si>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</si>
  <si>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</si>
  <si>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</si>
  <si>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</si>
  <si>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</si>
  <si>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</si>
  <si>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</si>
  <si>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</si>
  <si>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</si>
  <si>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</si>
  <si>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</si>
  <si>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</si>
  <si>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</si>
  <si>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</si>
  <si>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</si>
  <si>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</si>
  <si>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</si>
  <si>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</si>
  <si>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</si>
  <si>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</si>
  <si>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</si>
  <si>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</si>
  <si>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</si>
  <si>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</si>
  <si>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</si>
  <si>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</si>
  <si>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</si>
  <si>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</si>
  <si>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</si>
  <si>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</si>
  <si>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</si>
  <si>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</si>
  <si>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</si>
  <si>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</si>
  <si>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</si>
  <si>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</si>
  <si>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</si>
  <si>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</si>
  <si>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</si>
  <si>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</si>
  <si>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</si>
  <si>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</si>
  <si>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</si>
  <si>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</si>
  <si>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</si>
  <si>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</si>
  <si>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</si>
  <si>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</si>
  <si>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</si>
  <si>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</si>
  <si>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</si>
  <si>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</si>
  <si>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</si>
  <si>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</si>
  <si>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</si>
  <si>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</si>
  <si>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</si>
  <si>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</si>
  <si>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</si>
  <si>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</si>
  <si>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</si>
  <si>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</si>
  <si>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</si>
  <si>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</si>
  <si>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</si>
  <si>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</si>
  <si>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</si>
  <si>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</si>
  <si>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</si>
  <si>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</si>
  <si>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</si>
  <si>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</si>
  <si>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</si>
  <si>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</si>
  <si>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</si>
  <si>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</si>
  <si>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</si>
  <si>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</si>
  <si>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</si>
  <si>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</si>
  <si>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</si>
  <si>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</si>
  <si>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</si>
  <si>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</si>
  <si>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</si>
  <si>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</si>
  <si>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</si>
  <si>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</si>
  <si>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</si>
  <si>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</si>
  <si>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</si>
  <si>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</si>
  <si>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</si>
  <si>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</si>
  <si>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</si>
  <si>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</si>
  <si>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</si>
  <si>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</si>
  <si>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</si>
  <si>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</si>
  <si>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</si>
  <si>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</si>
  <si>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</si>
  <si>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</si>
  <si>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</si>
  <si>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</si>
  <si>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</si>
  <si>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</si>
  <si>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</si>
  <si>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</si>
  <si>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</si>
  <si>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</si>
  <si>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</si>
  <si>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</si>
  <si>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</si>
  <si>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</si>
  <si>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</si>
  <si>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</si>
  <si>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</si>
  <si>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</si>
  <si>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</si>
  <si>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</si>
  <si>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</si>
  <si>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</si>
  <si>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</si>
  <si>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</si>
  <si>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</si>
  <si>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</si>
  <si>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</si>
  <si>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</si>
  <si>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</si>
  <si>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</si>
  <si>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</si>
  <si>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</si>
  <si>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</si>
  <si>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</si>
  <si>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</si>
  <si>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</si>
  <si>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</si>
  <si>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</si>
  <si>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</si>
  <si>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</si>
  <si>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</si>
  <si>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</si>
  <si>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</si>
  <si>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</si>
  <si>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</si>
  <si>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</si>
  <si>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</si>
  <si>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</si>
  <si>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</si>
  <si>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</si>
  <si>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</si>
  <si>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</si>
  <si>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</si>
  <si>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</si>
  <si>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</si>
  <si>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</si>
  <si>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</si>
  <si>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</si>
  <si>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</si>
  <si>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</si>
  <si>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</si>
  <si>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</si>
  <si>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</si>
  <si>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</si>
  <si>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</si>
  <si>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</si>
  <si>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</si>
  <si>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</si>
  <si>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</si>
  <si>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</si>
  <si>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</si>
  <si>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</si>
  <si>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</si>
  <si>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</si>
  <si>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</si>
  <si>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</si>
  <si>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</si>
  <si>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</si>
  <si>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</si>
  <si>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</si>
  <si>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</si>
  <si>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</si>
  <si>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</si>
  <si>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</si>
  <si>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</si>
  <si>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</si>
  <si>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</si>
  <si>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</si>
  <si>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</si>
  <si>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</si>
  <si>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</si>
  <si>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</si>
  <si>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</si>
  <si>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</si>
  <si>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</si>
  <si>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</si>
  <si>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</si>
  <si>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</si>
  <si>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</si>
  <si>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</si>
  <si>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</si>
  <si>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</si>
  <si>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</si>
  <si>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</si>
  <si>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</si>
  <si>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</si>
  <si>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</si>
  <si>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</si>
  <si>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</si>
  <si>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</si>
  <si>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</si>
  <si>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</si>
  <si>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</si>
  <si>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</si>
  <si>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</si>
  <si>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</si>
  <si>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</si>
  <si>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</si>
  <si>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</si>
  <si>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</si>
  <si>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</si>
  <si>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</si>
  <si>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</si>
  <si>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</si>
  <si>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</si>
  <si>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</si>
  <si>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</si>
  <si>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</si>
  <si>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</si>
  <si>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</si>
  <si>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</si>
  <si>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</si>
  <si>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</si>
  <si>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</si>
  <si>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</si>
  <si>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</si>
  <si>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</si>
  <si>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</si>
  <si>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</si>
  <si>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</si>
  <si>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</si>
  <si>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</si>
  <si>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</si>
  <si>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</si>
  <si>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</si>
  <si>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</si>
  <si>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</si>
  <si>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</si>
  <si>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</si>
  <si>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</si>
  <si>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</si>
  <si>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</si>
  <si>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</si>
  <si>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</si>
  <si>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</si>
  <si>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</si>
  <si>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</si>
  <si>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</si>
  <si>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</si>
  <si>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</si>
  <si>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</si>
  <si>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</si>
  <si>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</si>
  <si>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</si>
  <si>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</si>
  <si>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</si>
  <si>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</si>
  <si>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</si>
  <si>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</si>
  <si>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</si>
  <si>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</si>
  <si>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</si>
  <si>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</si>
  <si>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</si>
  <si>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</si>
  <si>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</si>
  <si>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</si>
  <si>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</si>
  <si>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</si>
  <si>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</si>
  <si>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</si>
  <si>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</si>
  <si>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</si>
  <si>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</si>
  <si>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</si>
  <si>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</si>
  <si>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</si>
  <si>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</si>
  <si>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</si>
  <si>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</si>
  <si>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</si>
  <si>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</si>
  <si>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</si>
  <si>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</si>
  <si>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</si>
  <si>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</si>
  <si>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</si>
  <si>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</si>
  <si>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</si>
  <si>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</si>
  <si>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</si>
  <si>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</si>
  <si>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</si>
  <si>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</si>
  <si>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</si>
  <si>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</si>
  <si>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</si>
  <si>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</si>
  <si>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</si>
  <si>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</si>
  <si>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</si>
  <si>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</si>
  <si>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</si>
  <si>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</si>
  <si>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</si>
  <si>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</si>
  <si>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</si>
  <si>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</si>
  <si>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</si>
  <si>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</si>
  <si>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</si>
  <si>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</si>
  <si>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</si>
  <si>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</si>
  <si>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</si>
  <si>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</si>
  <si>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</si>
  <si>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</si>
  <si>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</si>
  <si>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</si>
  <si>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</si>
  <si>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</si>
  <si>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</si>
  <si>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</si>
  <si>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</si>
  <si>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</si>
  <si>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</si>
  <si>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</si>
  <si>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</si>
  <si>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</si>
  <si>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</si>
  <si>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</si>
  <si>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</si>
  <si>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</si>
  <si>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</si>
  <si>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</si>
  <si>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</si>
  <si>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</si>
  <si>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</si>
  <si>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</si>
  <si>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</si>
  <si>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</si>
  <si>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</si>
  <si>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</si>
  <si>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</si>
  <si>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</si>
  <si>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</si>
  <si>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</si>
  <si>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</si>
  <si>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</si>
  <si>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</si>
  <si>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</si>
  <si>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</si>
  <si>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</si>
  <si>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</si>
  <si>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</si>
  <si>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</si>
  <si>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</si>
  <si>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</si>
  <si>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</si>
  <si>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</si>
  <si>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</si>
  <si>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</si>
  <si>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</si>
  <si>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</si>
  <si>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</si>
  <si>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</si>
  <si>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</si>
  <si>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</si>
  <si>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</si>
  <si>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</si>
  <si>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</si>
  <si>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</si>
  <si>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</si>
  <si>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</si>
  <si>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</si>
  <si>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</si>
  <si>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</si>
  <si>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</si>
  <si>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</si>
  <si>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</si>
  <si>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</si>
  <si>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</si>
  <si>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</si>
  <si>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</si>
  <si>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</si>
  <si>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</si>
  <si>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</si>
  <si>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</si>
  <si>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</si>
  <si>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</si>
  <si>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</si>
  <si>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</si>
  <si>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</si>
  <si>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</si>
  <si>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</si>
  <si>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</si>
  <si>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</si>
  <si>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</si>
  <si>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</si>
  <si>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</si>
  <si>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</si>
  <si>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</si>
  <si>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</si>
  <si>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</si>
  <si>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</si>
  <si>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</si>
  <si>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</si>
  <si>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</si>
  <si>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</si>
  <si>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</si>
  <si>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</si>
  <si>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</si>
  <si>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</si>
  <si>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</si>
  <si>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</si>
  <si>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</si>
  <si>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</si>
  <si>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</si>
  <si>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</si>
  <si>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</si>
  <si>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</si>
  <si>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</si>
  <si>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</si>
  <si>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</si>
  <si>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</si>
  <si>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</si>
  <si>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</si>
  <si>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</si>
  <si>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</si>
  <si>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</si>
  <si>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</si>
  <si>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</si>
  <si>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</si>
  <si>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</si>
  <si>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</si>
  <si>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</si>
  <si>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</si>
  <si>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</si>
  <si>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</si>
  <si>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</si>
  <si>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</si>
  <si>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</si>
  <si>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</si>
  <si>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</si>
  <si>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</si>
  <si>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</si>
  <si>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</si>
  <si>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</si>
  <si>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</si>
  <si>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</si>
  <si>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</si>
  <si>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</si>
  <si>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</si>
  <si>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</si>
  <si>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</si>
  <si>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</si>
  <si>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</si>
  <si>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</si>
  <si>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</si>
  <si>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</si>
  <si>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</si>
  <si>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</si>
  <si>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</si>
  <si>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</si>
  <si>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</si>
  <si>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</si>
  <si>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</si>
  <si>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</si>
  <si>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</si>
  <si>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</si>
  <si>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</si>
  <si>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</si>
  <si>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</si>
  <si>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</si>
  <si>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</si>
  <si>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</si>
  <si>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</si>
  <si>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</si>
  <si>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</si>
  <si>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</si>
  <si>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</si>
  <si>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</si>
  <si>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</si>
  <si>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</si>
  <si>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</si>
  <si>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</si>
  <si>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</si>
  <si>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</si>
  <si>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</si>
  <si>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</si>
  <si>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</si>
  <si>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</si>
  <si>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</si>
  <si>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</si>
  <si>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</si>
  <si>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</si>
  <si>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</si>
  <si>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</si>
  <si>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</si>
  <si>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</si>
  <si>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</si>
  <si>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</si>
  <si>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</si>
  <si>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</si>
  <si>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</si>
  <si>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</si>
  <si>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</si>
  <si>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</si>
  <si>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</si>
  <si>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</si>
  <si>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</si>
  <si>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</si>
  <si>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</si>
  <si>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</si>
  <si>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</si>
  <si>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</si>
  <si>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</si>
  <si>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</si>
  <si>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</si>
  <si>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</si>
  <si>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</si>
  <si>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</si>
  <si>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</si>
  <si>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</si>
  <si>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</si>
  <si>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</si>
  <si>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</si>
  <si>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</si>
  <si>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</si>
  <si>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</si>
  <si>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</si>
  <si>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</si>
  <si>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</si>
  <si>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</si>
  <si>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</si>
  <si>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</si>
  <si>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</si>
  <si>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</si>
  <si>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</si>
  <si>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</si>
  <si>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</si>
  <si>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</si>
  <si>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</si>
  <si>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</si>
  <si>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</si>
  <si>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</si>
  <si>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</si>
  <si>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</si>
  <si>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</si>
  <si>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</si>
  <si>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</si>
  <si>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</si>
  <si>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</si>
  <si>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</si>
  <si>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</si>
  <si>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</si>
  <si>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</si>
  <si>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</si>
  <si>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</si>
  <si>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</si>
  <si>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</si>
  <si>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</si>
  <si>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</si>
  <si>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</si>
  <si>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</si>
  <si>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</si>
  <si>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</si>
  <si>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</si>
  <si>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</si>
  <si>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</si>
  <si>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</si>
  <si>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</si>
  <si>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</si>
  <si>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</si>
  <si>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</si>
  <si>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</si>
  <si>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</si>
  <si>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</si>
  <si>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</si>
  <si>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</si>
  <si>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</si>
  <si>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</si>
  <si>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</si>
  <si>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</si>
  <si>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</si>
  <si>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</si>
  <si>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</si>
  <si>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</si>
  <si>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</si>
  <si>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</si>
  <si>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</si>
  <si>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</si>
  <si>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</si>
  <si>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</si>
  <si>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</si>
  <si>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</si>
  <si>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</si>
  <si>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</si>
  <si>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</si>
  <si>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</si>
  <si>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</si>
  <si>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</si>
  <si>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</si>
  <si>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</si>
  <si>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</si>
  <si>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</si>
  <si>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</si>
  <si>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</si>
  <si>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</si>
  <si>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</si>
  <si>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</si>
  <si>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</si>
  <si>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</si>
  <si>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</si>
  <si>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</si>
  <si>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</si>
  <si>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</si>
  <si>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</si>
  <si>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</si>
  <si>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</si>
  <si>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</si>
  <si>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</si>
  <si>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</si>
  <si>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</si>
  <si>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</si>
  <si>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</si>
  <si>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</si>
  <si>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</si>
  <si>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</si>
  <si>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</si>
  <si>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</si>
  <si>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</si>
  <si>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</si>
  <si>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</si>
  <si>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</si>
  <si>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</si>
  <si>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</si>
  <si>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</si>
  <si>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</si>
  <si>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</si>
  <si>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</si>
  <si>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</si>
  <si>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</si>
  <si>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</si>
  <si>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</si>
  <si>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</si>
  <si>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</si>
  <si>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</si>
  <si>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</si>
  <si>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</si>
  <si>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</si>
  <si>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</si>
  <si>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</si>
  <si>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</si>
  <si>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</si>
  <si>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</si>
  <si>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</si>
  <si>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</si>
  <si>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</si>
  <si>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</si>
  <si>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</si>
  <si>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</si>
  <si>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</si>
  <si>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</si>
  <si>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</si>
  <si>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</si>
  <si>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</si>
  <si>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</si>
  <si>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</si>
  <si>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</si>
  <si>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</si>
  <si>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</si>
  <si>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</si>
  <si>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</si>
  <si>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</si>
  <si>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</si>
  <si>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</si>
  <si>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</si>
  <si>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</si>
  <si>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</si>
  <si>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</si>
  <si>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</si>
  <si>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</si>
  <si>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</si>
  <si>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</si>
  <si>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</si>
  <si>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</si>
  <si>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</si>
  <si>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</si>
  <si>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</si>
  <si>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</si>
  <si>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</si>
  <si>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</si>
  <si>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</si>
  <si>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</si>
  <si>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</si>
  <si>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</si>
  <si>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</si>
  <si>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</si>
  <si>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</si>
  <si>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</si>
  <si>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</si>
  <si>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</si>
  <si>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</si>
  <si>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</si>
  <si>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</si>
  <si>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</si>
  <si>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</si>
  <si>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</si>
  <si>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</si>
  <si>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</si>
  <si>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</si>
  <si>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</si>
  <si>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</si>
  <si>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</si>
  <si>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</si>
  <si>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</si>
  <si>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</si>
  <si>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</si>
  <si>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</si>
  <si>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</si>
  <si>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</si>
  <si>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</si>
  <si>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</si>
  <si>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</si>
  <si>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</si>
  <si>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</si>
  <si>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</si>
  <si>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</si>
  <si>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</si>
  <si>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</si>
  <si>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</si>
  <si>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</si>
  <si>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</si>
  <si>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</si>
  <si>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</si>
  <si>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</si>
  <si>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</si>
  <si>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</si>
  <si>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</si>
  <si>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</si>
  <si>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</si>
  <si>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</si>
  <si>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</si>
  <si>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</si>
  <si>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</si>
  <si>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</si>
  <si>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</si>
  <si>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</si>
  <si>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</si>
  <si>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</si>
  <si>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</si>
  <si>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</si>
  <si>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</si>
  <si>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</si>
  <si>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</si>
  <si>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</si>
  <si>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</si>
  <si>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</si>
  <si>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</si>
  <si>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</si>
  <si>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</si>
  <si>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</si>
  <si>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</si>
  <si>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</si>
  <si>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</si>
  <si>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</si>
  <si>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</si>
  <si>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</si>
  <si>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</si>
  <si>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</si>
  <si>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</si>
  <si>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</si>
  <si>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</si>
  <si>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</si>
  <si>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</si>
  <si>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</si>
  <si>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</si>
  <si>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</si>
  <si>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</si>
  <si>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</si>
  <si>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</si>
  <si>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</si>
  <si>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</si>
  <si>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</si>
  <si>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</si>
  <si>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</si>
  <si>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</si>
  <si>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</si>
  <si>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</si>
  <si>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</si>
  <si>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</si>
  <si>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</si>
  <si>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</si>
  <si>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</si>
  <si>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</si>
  <si>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</si>
  <si>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</si>
  <si>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</si>
  <si>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</si>
  <si>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</si>
  <si>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</si>
  <si>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</si>
  <si>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</si>
  <si>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</si>
  <si>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</si>
  <si>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</si>
  <si>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</si>
  <si>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</si>
  <si>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</si>
  <si>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</si>
  <si>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</si>
  <si>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</si>
  <si>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</si>
  <si>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</si>
  <si>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</si>
  <si>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</si>
  <si>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</si>
  <si>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</si>
  <si>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</si>
  <si>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</si>
  <si>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</si>
  <si>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</si>
  <si>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</si>
  <si>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</si>
  <si>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</si>
  <si>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</si>
  <si>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</si>
  <si>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</si>
  <si>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</si>
  <si>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</si>
  <si>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</si>
  <si>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</si>
  <si>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</si>
  <si>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</si>
  <si>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</si>
  <si>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</si>
  <si>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</si>
  <si>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</si>
  <si>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</si>
  <si>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</si>
  <si>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</si>
  <si>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</si>
  <si>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</si>
  <si>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</si>
  <si>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</si>
  <si>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</si>
  <si>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</si>
  <si>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</si>
  <si>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</si>
  <si>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</si>
  <si>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</si>
  <si>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</si>
  <si>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</si>
  <si>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</si>
  <si>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</si>
  <si>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</si>
  <si>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</si>
  <si>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</si>
  <si>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</si>
  <si>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</si>
  <si>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</si>
  <si>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</si>
  <si>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</si>
  <si>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</si>
  <si>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</si>
  <si>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</si>
  <si>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</si>
  <si>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</si>
  <si>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</si>
  <si>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</si>
  <si>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</si>
  <si>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</si>
  <si>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</si>
  <si>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</si>
  <si>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</si>
  <si>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</si>
  <si>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</si>
  <si>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</si>
  <si>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</si>
  <si>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</si>
  <si>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</si>
  <si>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</si>
  <si>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</si>
  <si>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</si>
  <si>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</si>
  <si>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</si>
  <si>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</si>
  <si>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</si>
  <si>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</si>
  <si>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</si>
  <si>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</si>
  <si>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</si>
  <si>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</si>
  <si>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</si>
  <si>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</si>
  <si>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</si>
  <si>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</si>
  <si>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</si>
  <si>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</si>
  <si>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</si>
  <si>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</si>
  <si>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</si>
  <si>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</si>
  <si>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</si>
  <si>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</si>
  <si>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</si>
  <si>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</si>
  <si>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</si>
  <si>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</si>
  <si>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</si>
  <si>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</si>
  <si>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</si>
  <si>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</si>
  <si>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</si>
  <si>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</si>
  <si>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</si>
  <si>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</si>
  <si>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</si>
  <si>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</si>
  <si>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</si>
  <si>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</si>
  <si>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</si>
  <si>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</si>
  <si>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</si>
  <si>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</si>
  <si>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</si>
  <si>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</si>
  <si>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</si>
  <si>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</si>
  <si>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</si>
  <si>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</si>
  <si>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</si>
  <si>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</si>
  <si>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</si>
  <si>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</si>
  <si>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</si>
  <si>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</si>
  <si>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</si>
  <si>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</si>
  <si>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</si>
  <si>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</si>
  <si>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</si>
  <si>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</si>
  <si>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</si>
  <si>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</si>
  <si>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</si>
  <si>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</si>
  <si>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</si>
  <si>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</si>
  <si>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</si>
  <si>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</si>
  <si>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</si>
  <si>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</si>
  <si>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</si>
  <si>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</si>
  <si>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</si>
  <si>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</si>
  <si>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</si>
  <si>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</si>
  <si>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</si>
  <si>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</si>
  <si>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</si>
  <si>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</si>
  <si>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</si>
  <si>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</si>
  <si>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</si>
  <si>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</si>
  <si>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</si>
  <si>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</si>
  <si>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</si>
  <si>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</si>
  <si>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</si>
  <si>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</si>
  <si>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</si>
  <si>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</si>
  <si>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</si>
  <si>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</si>
  <si>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</si>
  <si>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</si>
  <si>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</si>
  <si>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</si>
  <si>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</si>
  <si>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</si>
  <si>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</si>
  <si>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</si>
  <si>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</si>
  <si>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</si>
  <si>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</si>
  <si>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</si>
  <si>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</si>
  <si>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</si>
  <si>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</si>
  <si>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</si>
  <si>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</si>
  <si>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</si>
  <si>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</si>
  <si>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</si>
  <si>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</si>
  <si>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</si>
  <si>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</si>
  <si>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</si>
  <si>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</si>
  <si>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</si>
  <si>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</si>
  <si>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</si>
  <si>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</si>
  <si>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</si>
  <si>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</si>
  <si>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</si>
  <si>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</si>
  <si>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</si>
  <si>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</si>
  <si>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</si>
  <si>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</si>
  <si>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</si>
  <si>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</si>
  <si>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</si>
  <si>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</si>
  <si>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</si>
  <si>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</si>
  <si>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</si>
  <si>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</si>
  <si>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</si>
  <si>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</si>
  <si>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</si>
  <si>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</si>
  <si>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</si>
  <si>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</si>
  <si>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</si>
  <si>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</si>
  <si>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</si>
  <si>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</si>
  <si>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</si>
  <si>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</si>
  <si>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</si>
  <si>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</si>
  <si>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</si>
  <si>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</si>
  <si>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</si>
  <si>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</si>
  <si>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</si>
  <si>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</si>
  <si>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</si>
  <si>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</si>
  <si>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</si>
  <si>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</si>
  <si>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</si>
  <si>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</si>
  <si>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</si>
  <si>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</si>
  <si>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</si>
  <si>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</si>
  <si>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</si>
  <si>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</si>
  <si>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</si>
  <si>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</si>
  <si>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</si>
  <si>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</si>
  <si>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</si>
  <si>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</si>
  <si>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</si>
  <si>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</si>
  <si>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</si>
  <si>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</si>
  <si>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</si>
  <si>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</si>
  <si>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</si>
  <si>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</si>
  <si>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</si>
  <si>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</si>
  <si>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</si>
  <si>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</si>
  <si>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</si>
  <si>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</si>
  <si>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</si>
  <si>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</si>
  <si>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</si>
  <si>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</si>
  <si>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</si>
  <si>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</si>
  <si>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</si>
  <si>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</si>
  <si>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</si>
  <si>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</si>
  <si>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</si>
  <si>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</si>
  <si>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</si>
  <si>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</si>
  <si>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</si>
  <si>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</si>
  <si>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</si>
  <si>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</si>
  <si>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</si>
  <si>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</si>
  <si>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</si>
  <si>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</si>
  <si>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</si>
  <si>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</si>
  <si>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</si>
  <si>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</si>
  <si>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</si>
  <si>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</si>
  <si>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</si>
  <si>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</si>
  <si>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</si>
  <si>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</si>
  <si>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</si>
  <si>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</si>
  <si>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</si>
  <si>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</si>
  <si>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</si>
  <si>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</si>
  <si>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</si>
  <si>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</si>
  <si>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</si>
  <si>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</si>
  <si>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</si>
  <si>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</si>
  <si>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</si>
  <si>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</si>
  <si>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</si>
  <si>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</si>
  <si>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</si>
  <si>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</si>
  <si>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</si>
  <si>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</si>
  <si>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</si>
  <si>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</si>
  <si>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</si>
  <si>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</si>
  <si>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</si>
  <si>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</si>
  <si>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</si>
  <si>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</si>
  <si>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</si>
  <si>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</si>
  <si>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</si>
  <si>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</si>
  <si>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</si>
  <si>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</si>
  <si>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</si>
  <si>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</si>
  <si>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</si>
  <si>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</si>
  <si>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</si>
  <si>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</si>
  <si>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</si>
  <si>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</si>
  <si>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</si>
  <si>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</si>
  <si>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</si>
  <si>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</si>
  <si>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</si>
  <si>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</si>
  <si>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</si>
  <si>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</si>
  <si>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</si>
  <si>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</si>
  <si>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</si>
  <si>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</si>
  <si>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</si>
  <si>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</si>
  <si>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</si>
  <si>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</si>
  <si>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</si>
  <si>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</si>
  <si>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</si>
  <si>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</si>
  <si>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</si>
  <si>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</si>
  <si>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</si>
  <si>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</si>
  <si>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</si>
  <si>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</si>
  <si>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</si>
  <si>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</si>
  <si>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</si>
  <si>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</si>
  <si>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</si>
  <si>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</si>
  <si>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</si>
  <si>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</si>
  <si>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</si>
  <si>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</si>
  <si>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</si>
  <si>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</si>
  <si>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</si>
  <si>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</si>
  <si>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</si>
  <si>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</si>
  <si>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</si>
  <si>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</si>
  <si>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</si>
  <si>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</si>
  <si>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</si>
  <si>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</si>
  <si>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</si>
  <si>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</si>
  <si>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</si>
  <si>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</si>
  <si>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</si>
  <si>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</si>
  <si>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</si>
  <si>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</si>
  <si>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</si>
  <si>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</si>
  <si>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</si>
  <si>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</si>
  <si>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</si>
  <si>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</si>
  <si>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</si>
  <si>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</si>
  <si>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</si>
  <si>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</si>
  <si>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</si>
  <si>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</si>
  <si>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</si>
  <si>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</si>
  <si>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</si>
  <si>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</si>
  <si>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</si>
  <si>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</si>
  <si>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</si>
  <si>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</si>
  <si>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</si>
  <si>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</si>
  <si>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</si>
  <si>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</si>
  <si>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</si>
  <si>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</si>
  <si>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</si>
  <si>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</si>
  <si>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</si>
  <si>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</si>
  <si>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</si>
  <si>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</si>
  <si>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</si>
  <si>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</si>
  <si>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</si>
  <si>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</si>
  <si>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</si>
  <si>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</si>
  <si>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</si>
  <si>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</si>
  <si>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</si>
  <si>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</si>
  <si>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</si>
  <si>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</si>
  <si>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</si>
  <si>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</si>
  <si>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</si>
  <si>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</si>
  <si>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</si>
  <si>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</si>
  <si>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</si>
  <si>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</si>
  <si>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</si>
  <si>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</si>
  <si>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</si>
  <si>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</si>
  <si>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</si>
  <si>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</si>
  <si>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</si>
  <si>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</si>
  <si>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</si>
  <si>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</si>
  <si>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</si>
  <si>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</si>
  <si>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</si>
  <si>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</si>
  <si>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</si>
  <si>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</si>
  <si>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</si>
  <si>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</si>
  <si>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</si>
  <si>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</si>
  <si>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</si>
  <si>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</si>
  <si>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</si>
  <si>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</si>
  <si>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</si>
  <si>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</si>
  <si>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</si>
  <si>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</si>
  <si>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</si>
  <si>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</si>
  <si>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</si>
  <si>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</si>
  <si>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</si>
  <si>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</si>
  <si>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</si>
  <si>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</si>
  <si>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</si>
  <si>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</si>
  <si>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</si>
  <si>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</si>
  <si>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</si>
  <si>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</si>
  <si>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</si>
  <si>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</si>
  <si>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</si>
  <si>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</si>
  <si>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</si>
  <si>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</si>
  <si>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</si>
  <si>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</si>
  <si>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</si>
  <si>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</si>
  <si>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</si>
  <si>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</si>
  <si>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</si>
  <si>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</si>
  <si>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</si>
  <si>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</si>
  <si>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</si>
  <si>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</si>
  <si>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</si>
  <si>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</si>
  <si>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</si>
  <si>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</si>
  <si>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</si>
  <si>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</si>
  <si>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</si>
  <si>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</si>
  <si>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</si>
  <si>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</si>
  <si>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</si>
  <si>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</si>
  <si>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</si>
  <si>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</si>
  <si>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</si>
  <si>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</si>
  <si>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</si>
  <si>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</si>
  <si>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</si>
  <si>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</si>
  <si>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</si>
  <si>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</si>
  <si>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</si>
  <si>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</si>
  <si>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</si>
  <si>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</si>
  <si>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</si>
  <si>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</si>
  <si>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</si>
  <si>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</si>
  <si>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</si>
  <si>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</si>
  <si>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</si>
  <si>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</si>
  <si>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</si>
  <si>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</si>
  <si>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</si>
  <si>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</si>
  <si>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</si>
  <si>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</si>
  <si>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</si>
  <si>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</si>
  <si>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</si>
  <si>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</si>
  <si>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</si>
  <si>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</si>
  <si>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</si>
  <si>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</si>
  <si>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</si>
  <si>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</si>
  <si>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</si>
  <si>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</si>
  <si>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</si>
  <si>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</si>
  <si>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</si>
  <si>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</si>
  <si>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</si>
  <si>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</si>
  <si>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</si>
  <si>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</si>
  <si>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</si>
  <si>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</si>
  <si>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</si>
  <si>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</si>
  <si>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</si>
  <si>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</si>
  <si>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</si>
  <si>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</si>
  <si>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</si>
  <si>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</si>
  <si>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</si>
  <si>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</si>
  <si>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</si>
  <si>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</si>
  <si>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</si>
  <si>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</si>
  <si>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</si>
  <si>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</si>
  <si>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</si>
  <si>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</si>
  <si>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</si>
  <si>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</si>
  <si>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</si>
  <si>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</si>
  <si>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</si>
  <si>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</si>
  <si>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</si>
  <si>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</si>
  <si>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</si>
  <si>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</si>
  <si>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</si>
  <si>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</si>
  <si>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</si>
  <si>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</si>
  <si>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</si>
  <si>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</si>
  <si>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</si>
  <si>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</si>
  <si>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</si>
  <si>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</si>
  <si>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</si>
  <si>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</si>
  <si>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</si>
  <si>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</si>
  <si>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</si>
  <si>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</si>
  <si>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</si>
  <si>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</si>
  <si>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</si>
  <si>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</si>
  <si>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</si>
  <si>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</si>
  <si>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</si>
  <si>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</si>
  <si>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</si>
  <si>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</si>
  <si>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</si>
  <si>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</si>
  <si>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</si>
  <si>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</si>
  <si>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</si>
  <si>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</si>
  <si>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</si>
  <si>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</si>
  <si>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</si>
  <si>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</si>
  <si>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</si>
  <si>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</si>
  <si>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</si>
  <si>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</si>
  <si>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</si>
  <si>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</si>
  <si>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</si>
  <si>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</si>
  <si>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</si>
  <si>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</si>
  <si>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</si>
  <si>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</si>
  <si>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</si>
  <si>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</si>
  <si>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</si>
  <si>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</si>
  <si>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</si>
  <si>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</si>
  <si>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</si>
  <si>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</si>
  <si>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</si>
  <si>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</si>
  <si>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</si>
  <si>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</si>
  <si>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</si>
  <si>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</si>
  <si>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</si>
  <si>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</si>
  <si>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</si>
  <si>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</si>
  <si>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</si>
  <si>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</si>
  <si>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</si>
  <si>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</si>
  <si>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</si>
  <si>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</si>
  <si>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</si>
  <si>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</si>
  <si>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</si>
  <si>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</si>
  <si>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</si>
  <si>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</si>
  <si>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</si>
  <si>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</si>
  <si>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</si>
  <si>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</si>
  <si>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</si>
  <si>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</si>
  <si>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</si>
  <si>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</si>
  <si>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</si>
  <si>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</si>
  <si>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</si>
  <si>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</si>
  <si>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</si>
  <si>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</si>
  <si>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</si>
  <si>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</si>
  <si>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</si>
  <si>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</si>
  <si>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</si>
  <si>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</si>
  <si>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</si>
  <si>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</si>
  <si>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</si>
  <si>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</si>
  <si>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</si>
  <si>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</si>
  <si>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</si>
  <si>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</si>
  <si>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</si>
  <si>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</si>
  <si>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</si>
  <si>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</si>
  <si>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</si>
  <si>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</si>
  <si>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</si>
  <si>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</si>
  <si>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</si>
  <si>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</si>
  <si>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</si>
  <si>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</si>
  <si>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</si>
  <si>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</si>
  <si>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</si>
  <si>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</si>
  <si>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</si>
  <si>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</si>
  <si>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</si>
  <si>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</si>
  <si>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</si>
  <si>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</si>
  <si>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</si>
  <si>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</si>
  <si>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</si>
  <si>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</si>
  <si>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</si>
  <si>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</si>
  <si>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</si>
  <si>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</si>
  <si>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</si>
  <si>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</si>
  <si>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</si>
  <si>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</si>
  <si>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</si>
  <si>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</si>
  <si>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</si>
  <si>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</si>
  <si>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</si>
  <si>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</si>
  <si>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</si>
  <si>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</si>
  <si>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</si>
  <si>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</si>
  <si>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</si>
  <si>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</si>
  <si>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</si>
  <si>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</si>
  <si>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</si>
  <si>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</si>
  <si>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</si>
  <si>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</si>
  <si>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</si>
  <si>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</si>
  <si>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</si>
  <si>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</si>
  <si>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</si>
  <si>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</si>
  <si>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</si>
  <si>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</si>
  <si>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</si>
  <si>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</si>
  <si>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</si>
  <si>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</si>
  <si>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</si>
  <si>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</si>
  <si>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</si>
  <si>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</si>
  <si>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</si>
  <si>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</si>
  <si>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</si>
  <si>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</si>
  <si>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</si>
  <si>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</si>
  <si>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</si>
  <si>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</si>
  <si>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</si>
  <si>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</si>
  <si>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</si>
  <si>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</si>
  <si>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</si>
  <si>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</si>
  <si>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</si>
  <si>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</si>
  <si>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</si>
  <si>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</si>
  <si>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</si>
  <si>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</si>
  <si>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</si>
  <si>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</si>
  <si>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</si>
  <si>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</si>
  <si>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</si>
  <si>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</si>
  <si>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</si>
  <si>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</si>
  <si>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</si>
  <si>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</si>
  <si>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</si>
  <si>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</si>
  <si>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</si>
  <si>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</si>
  <si>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</si>
  <si>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</si>
  <si>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</si>
  <si>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</si>
  <si>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</si>
  <si>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</si>
  <si>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</si>
  <si>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</si>
  <si>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</si>
  <si>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</si>
  <si>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</si>
  <si>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</si>
  <si>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</si>
  <si>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</si>
  <si>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</si>
  <si>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</si>
  <si>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</si>
  <si>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</si>
  <si>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</si>
  <si>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</si>
  <si>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</si>
  <si>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</si>
  <si>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</si>
  <si>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</si>
  <si>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</si>
  <si>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</si>
  <si>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</si>
  <si>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</si>
  <si>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</si>
  <si>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</si>
  <si>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</si>
  <si>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</si>
  <si>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</si>
  <si>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</si>
  <si>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</si>
  <si>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</si>
  <si>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</si>
  <si>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</si>
  <si>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</si>
  <si>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</si>
  <si>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</si>
  <si>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</si>
  <si>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</si>
  <si>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</si>
  <si>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</si>
  <si>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</si>
  <si>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</si>
  <si>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</si>
  <si>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</si>
  <si>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</si>
  <si>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</si>
  <si>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</si>
  <si>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</si>
  <si>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</si>
  <si>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</si>
  <si>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</si>
  <si>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</si>
  <si>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</si>
  <si>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</si>
  <si>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</si>
  <si>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</si>
  <si>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</si>
  <si>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</si>
  <si>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</si>
  <si>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</si>
  <si>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</si>
  <si>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</si>
  <si>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</si>
  <si>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</si>
  <si>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</si>
  <si>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</si>
  <si>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</si>
  <si>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</si>
  <si>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</si>
  <si>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</si>
  <si>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</si>
  <si>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</si>
  <si>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</si>
  <si>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</si>
  <si>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</si>
  <si>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</si>
  <si>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</si>
  <si>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</si>
  <si>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</si>
  <si>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</si>
  <si>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</si>
  <si>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</si>
  <si>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</si>
  <si>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</si>
  <si>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</si>
  <si>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</si>
  <si>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</si>
  <si>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</si>
  <si>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</si>
  <si>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</si>
  <si>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</si>
  <si>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</si>
  <si>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</si>
  <si>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</si>
  <si>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</si>
  <si>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</si>
  <si>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</si>
  <si>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</si>
  <si>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</si>
  <si>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</si>
  <si>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</si>
  <si>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</si>
  <si>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</si>
  <si>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</si>
  <si>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</si>
  <si>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</si>
  <si>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</si>
  <si>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</si>
  <si>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</si>
  <si>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</si>
  <si>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</si>
  <si>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</si>
  <si>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</si>
  <si>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</si>
  <si>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</si>
  <si>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</si>
  <si>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</si>
  <si>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</si>
  <si>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</si>
  <si>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</si>
  <si>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</si>
  <si>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</si>
  <si>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</si>
  <si>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</si>
  <si>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</si>
  <si>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</si>
  <si>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</si>
  <si>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</si>
  <si>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</si>
  <si>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</si>
  <si>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</si>
  <si>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</si>
  <si>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</si>
  <si>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</si>
  <si>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</si>
  <si>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</si>
  <si>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</si>
  <si>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</si>
  <si>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</si>
  <si>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</si>
  <si>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</si>
  <si>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</si>
  <si>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</si>
  <si>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</si>
  <si>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</si>
  <si>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</si>
  <si>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</si>
  <si>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</si>
  <si>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</si>
  <si>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</si>
  <si>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</si>
  <si>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</si>
  <si>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</si>
  <si>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</si>
  <si>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</si>
  <si>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</si>
  <si>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</si>
  <si>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</si>
  <si>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</si>
  <si>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</si>
  <si>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</si>
  <si>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</si>
  <si>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</si>
  <si>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</si>
  <si>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</si>
  <si>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</si>
  <si>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</si>
  <si>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</si>
  <si>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</si>
  <si>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</si>
  <si>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</si>
  <si>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</si>
  <si>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</si>
  <si>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</si>
  <si>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</si>
  <si>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</si>
  <si>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</si>
  <si>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</si>
  <si>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</si>
  <si>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</si>
  <si>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</si>
  <si>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</si>
  <si>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</si>
  <si>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</si>
  <si>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</si>
  <si>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</si>
  <si>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</si>
  <si>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</si>
  <si>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</si>
  <si>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</si>
  <si>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</si>
  <si>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</si>
  <si>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</si>
  <si>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</si>
  <si>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</si>
  <si>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</si>
  <si>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</si>
  <si>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</si>
  <si>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</si>
  <si>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</si>
  <si>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</si>
  <si>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</si>
  <si>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</si>
  <si>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</si>
  <si>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</si>
  <si>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</si>
  <si>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</si>
  <si>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</si>
  <si>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</si>
  <si>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</si>
  <si>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</si>
  <si>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</si>
  <si>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</si>
  <si>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</si>
  <si>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</si>
  <si>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</si>
  <si>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</si>
  <si>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</si>
  <si>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</si>
  <si>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</si>
  <si>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</si>
  <si>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</si>
  <si>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</si>
  <si>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</si>
  <si>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</si>
  <si>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</si>
  <si>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</si>
  <si>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</si>
  <si>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</si>
  <si>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</si>
  <si>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</si>
  <si>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</si>
  <si>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</si>
  <si>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</si>
  <si>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</si>
  <si>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</si>
  <si>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</si>
  <si>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</si>
  <si>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</si>
  <si>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</si>
  <si>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</si>
  <si>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</si>
  <si>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</si>
  <si>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</si>
  <si>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</si>
  <si>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</si>
  <si>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</si>
  <si>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</si>
  <si>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</si>
  <si>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</si>
  <si>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</si>
  <si>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</si>
  <si>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</si>
  <si>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</si>
  <si>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</si>
  <si>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</si>
  <si>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</si>
  <si>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</si>
  <si>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</si>
  <si>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</si>
  <si>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</si>
  <si>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</si>
  <si>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</si>
  <si>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</si>
  <si>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</si>
  <si>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</si>
  <si>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</si>
  <si>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</si>
  <si>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</si>
  <si>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</si>
  <si>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</si>
  <si>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</si>
  <si>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</si>
  <si>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</si>
  <si>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</si>
  <si>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</si>
  <si>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</si>
  <si>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</si>
  <si>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</si>
  <si>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</si>
  <si>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</si>
  <si>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</si>
  <si>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</si>
  <si>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</si>
  <si>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</si>
  <si>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</si>
  <si>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</si>
  <si>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</si>
  <si>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</si>
  <si>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</si>
  <si>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</si>
  <si>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</si>
  <si>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</si>
  <si>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</si>
  <si>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</si>
  <si>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</si>
  <si>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</si>
  <si>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</si>
  <si>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</si>
  <si>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</si>
  <si>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</si>
  <si>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</si>
  <si>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</si>
  <si>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</si>
  <si>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</si>
  <si>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</si>
  <si>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</si>
  <si>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</si>
  <si>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</si>
  <si>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</si>
  <si>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</si>
  <si>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</si>
  <si>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</si>
  <si>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</si>
  <si>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</si>
  <si>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</si>
  <si>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</si>
  <si>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</si>
  <si>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</si>
  <si>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</si>
  <si>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</si>
  <si>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</si>
  <si>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</si>
  <si>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</si>
  <si>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</si>
  <si>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</si>
  <si>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</si>
  <si>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</si>
  <si>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</si>
  <si>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</si>
  <si>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</si>
  <si>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</si>
  <si>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</si>
  <si>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</si>
  <si>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</si>
  <si>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</si>
  <si>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</si>
  <si>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</si>
  <si>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</si>
  <si>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</si>
  <si>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</si>
  <si>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</si>
  <si>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</si>
  <si>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</si>
  <si>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</si>
  <si>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</si>
  <si>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</si>
  <si>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</si>
  <si>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</si>
  <si>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</si>
  <si>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</si>
  <si>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</si>
  <si>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</si>
  <si>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</si>
  <si>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</si>
  <si>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</si>
  <si>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</si>
  <si>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</si>
  <si>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</si>
  <si>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</si>
  <si>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</si>
  <si>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</si>
  <si>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</si>
  <si>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</si>
  <si>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</si>
  <si>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</si>
  <si>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</si>
  <si>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</si>
  <si>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</si>
  <si>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</si>
  <si>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</si>
  <si>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</si>
  <si>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</si>
  <si>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</si>
  <si>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</si>
  <si>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</si>
  <si>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</si>
  <si>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</si>
  <si>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</si>
  <si>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</si>
  <si>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</si>
  <si>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</si>
  <si>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</si>
  <si>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</si>
  <si>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</si>
  <si>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</si>
  <si>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</si>
  <si>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</si>
  <si>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</si>
  <si>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</si>
  <si>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</si>
  <si>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</si>
  <si>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</si>
  <si>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</si>
  <si>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</si>
  <si>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</si>
  <si>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</si>
  <si>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</si>
  <si>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</si>
  <si>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</si>
  <si>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</si>
  <si>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</si>
  <si>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</si>
  <si>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</si>
  <si>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</si>
  <si>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</si>
  <si>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</si>
  <si>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</si>
  <si>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</si>
  <si>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</si>
  <si>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</si>
  <si>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</si>
  <si>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</si>
  <si>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</si>
  <si>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</si>
  <si>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</si>
  <si>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</si>
  <si>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</si>
  <si>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</si>
  <si>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</si>
  <si>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</si>
  <si>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</si>
  <si>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</si>
  <si>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</si>
  <si>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</si>
  <si>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</si>
  <si>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</si>
  <si>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</si>
  <si>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</si>
  <si>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</si>
  <si>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</si>
  <si>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</si>
  <si>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</si>
  <si>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</si>
  <si>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</si>
  <si>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</si>
  <si>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</si>
  <si>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</si>
  <si>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</si>
  <si>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</si>
  <si>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</si>
  <si>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</si>
  <si>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</si>
  <si>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</si>
  <si>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</si>
  <si>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</si>
  <si>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</si>
  <si>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</si>
  <si>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</si>
  <si>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</si>
  <si>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</si>
  <si>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</si>
  <si>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</si>
  <si>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</si>
  <si>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</si>
  <si>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</si>
  <si>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</si>
  <si>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</si>
  <si>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</si>
  <si>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</si>
  <si>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</si>
  <si>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</si>
  <si>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</si>
  <si>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</si>
  <si>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</si>
  <si>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</si>
  <si>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</si>
  <si>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</si>
  <si>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</si>
  <si>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</si>
  <si>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</si>
  <si>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</si>
  <si>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</si>
  <si>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</si>
  <si>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</si>
  <si>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</si>
  <si>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</si>
  <si>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</si>
  <si>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</si>
  <si>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</si>
  <si>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</si>
  <si>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</si>
  <si>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</si>
  <si>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</si>
  <si>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</si>
  <si>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</si>
  <si>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</si>
  <si>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</si>
  <si>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</si>
  <si>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</si>
  <si>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</si>
  <si>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</si>
  <si>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</si>
  <si>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</si>
  <si>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</si>
  <si>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</si>
  <si>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</si>
  <si>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</si>
  <si>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</si>
  <si>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</si>
  <si>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</si>
  <si>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</si>
  <si>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</si>
  <si>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</si>
  <si>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</si>
  <si>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</si>
  <si>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</si>
  <si>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</si>
  <si>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</si>
  <si>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</si>
  <si>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</si>
  <si>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</si>
  <si>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</si>
  <si>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</si>
  <si>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</si>
  <si>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</si>
  <si>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</si>
  <si>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</si>
  <si>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</si>
  <si>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</si>
  <si>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</si>
  <si>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</si>
  <si>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</si>
  <si>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</si>
  <si>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</si>
  <si>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</si>
  <si>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</si>
  <si>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</si>
  <si>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</si>
  <si>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</si>
  <si>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</si>
  <si>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</si>
  <si>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</si>
  <si>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</si>
  <si>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</si>
  <si>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</si>
  <si>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</si>
  <si>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</si>
  <si>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</si>
  <si>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</si>
  <si>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</si>
  <si>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</si>
  <si>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</si>
  <si>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</si>
  <si>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</si>
  <si>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</si>
  <si>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</si>
  <si>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</si>
  <si>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</si>
  <si>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</si>
  <si>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</si>
  <si>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</si>
  <si>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</si>
  <si>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</si>
  <si>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</si>
  <si>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</si>
  <si>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</si>
  <si>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</si>
  <si>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</si>
  <si>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</si>
  <si>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</si>
  <si>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</si>
  <si>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</si>
  <si>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</si>
  <si>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</si>
  <si>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</si>
  <si>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</si>
  <si>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</si>
  <si>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</si>
  <si>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</si>
  <si>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</si>
  <si>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</si>
  <si>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</si>
  <si>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</si>
  <si>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</si>
  <si>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</si>
  <si>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</si>
  <si>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</si>
  <si>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</si>
  <si>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</si>
  <si>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</si>
  <si>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</si>
  <si>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</si>
  <si>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</si>
  <si>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</si>
  <si>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</si>
  <si>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</si>
  <si>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</si>
  <si>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</si>
  <si>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</si>
  <si>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</si>
  <si>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</si>
  <si>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</si>
  <si>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</si>
  <si>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</si>
  <si>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</si>
  <si>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</si>
  <si>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</si>
  <si>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</si>
  <si>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</si>
  <si>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</si>
  <si>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</si>
  <si>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</si>
  <si>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</si>
  <si>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</si>
  <si>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</si>
  <si>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</si>
  <si>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</si>
  <si>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</si>
  <si>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</si>
  <si>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</si>
  <si>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</si>
  <si>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</si>
  <si>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</si>
  <si>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</si>
  <si>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</si>
  <si>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</si>
  <si>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</si>
  <si>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</si>
  <si>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</si>
  <si>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</si>
  <si>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</si>
  <si>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</si>
  <si>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</si>
  <si>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</si>
  <si>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</si>
  <si>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</si>
  <si>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</si>
  <si>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</si>
  <si>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</si>
  <si>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</si>
  <si>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</si>
  <si>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</si>
  <si>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</si>
  <si>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</si>
  <si>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</si>
  <si>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</si>
  <si>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</si>
  <si>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</si>
  <si>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</si>
  <si>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</si>
  <si>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</si>
  <si>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</si>
  <si>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</si>
  <si>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</si>
  <si>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</si>
  <si>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</si>
  <si>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</si>
  <si>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</si>
  <si>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</si>
  <si>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</si>
  <si>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</si>
  <si>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</si>
  <si>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</si>
  <si>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</si>
  <si>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</si>
  <si>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</si>
  <si>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</si>
  <si>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</si>
  <si>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</si>
  <si>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</si>
  <si>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</si>
  <si>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</si>
  <si>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</si>
  <si>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</si>
  <si>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</si>
  <si>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</si>
  <si>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</si>
  <si>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</si>
  <si>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</si>
  <si>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</si>
  <si>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</si>
  <si>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</si>
  <si>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</si>
  <si>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</si>
  <si>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</si>
  <si>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</si>
  <si>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</si>
  <si>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</si>
  <si>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</si>
  <si>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</si>
  <si>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</si>
  <si>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</si>
  <si>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</si>
  <si>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</si>
  <si>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</si>
  <si>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</si>
  <si>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</si>
  <si>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</si>
  <si>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</si>
  <si>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</si>
  <si>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</si>
  <si>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</si>
  <si>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</si>
  <si>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</si>
  <si>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</si>
  <si>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</si>
  <si>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</si>
  <si>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</si>
  <si>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</si>
  <si>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</si>
  <si>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</si>
  <si>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</si>
  <si>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</si>
  <si>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</si>
  <si>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</si>
  <si>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</si>
  <si>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</si>
  <si>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</si>
  <si>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</si>
  <si>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</si>
  <si>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</si>
  <si>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</si>
  <si>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</si>
  <si>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</si>
  <si>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</si>
  <si>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</si>
  <si>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</si>
  <si>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</si>
  <si>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</si>
  <si>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</si>
  <si>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</si>
  <si>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</si>
  <si>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</si>
  <si>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</si>
  <si>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</si>
  <si>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</si>
  <si>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</si>
  <si>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</si>
  <si>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</si>
  <si>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</si>
  <si>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</si>
  <si>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</si>
  <si>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</si>
  <si>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</si>
  <si>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</si>
  <si>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</si>
  <si>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</si>
  <si>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</si>
  <si>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</si>
  <si>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</si>
  <si>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</si>
  <si>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</si>
  <si>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</si>
  <si>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</si>
  <si>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</si>
  <si>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</si>
  <si>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</si>
  <si>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</si>
  <si>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</si>
  <si>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</si>
  <si>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</si>
  <si>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</si>
  <si>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</si>
  <si>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</si>
  <si>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</si>
  <si>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</si>
  <si>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</si>
  <si>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</si>
  <si>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</si>
  <si>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</si>
  <si>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</si>
  <si>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</si>
  <si>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</si>
  <si>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</si>
  <si>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</si>
  <si>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</si>
  <si>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</si>
  <si>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</si>
  <si>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</si>
  <si>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</si>
  <si>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</si>
  <si>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</si>
  <si>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</si>
  <si>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</si>
  <si>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</si>
  <si>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</si>
  <si>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</si>
  <si>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</si>
  <si>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</si>
  <si>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</si>
  <si>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</si>
  <si>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</si>
  <si>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</si>
  <si>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</si>
  <si>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</si>
  <si>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</si>
  <si>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</si>
  <si>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</si>
  <si>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</si>
  <si>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</si>
  <si>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</si>
  <si>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</si>
  <si>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</si>
  <si>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</si>
  <si>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</si>
  <si>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</si>
  <si>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</si>
  <si>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</si>
  <si>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</si>
  <si>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</si>
  <si>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</si>
  <si>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</si>
  <si>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</si>
  <si>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</si>
  <si>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</si>
  <si>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</si>
  <si>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</si>
  <si>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</si>
  <si>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</si>
  <si>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</si>
  <si>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</si>
  <si>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</si>
  <si>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</si>
  <si>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</si>
  <si>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</si>
  <si>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</si>
  <si>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</si>
  <si>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</si>
  <si>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</si>
  <si>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</si>
  <si>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</si>
  <si>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</si>
  <si>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</si>
  <si>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</si>
  <si>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</si>
  <si>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</si>
  <si>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</si>
  <si>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</si>
  <si>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</si>
  <si>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</si>
  <si>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</si>
  <si>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</si>
  <si>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</si>
  <si>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</si>
  <si>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</si>
  <si>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</si>
  <si>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</si>
  <si>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</si>
  <si>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</si>
  <si>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</si>
  <si>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</si>
  <si>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</si>
  <si>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</si>
  <si>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</si>
  <si>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</si>
  <si>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</si>
  <si>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</si>
  <si>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</si>
  <si>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</si>
  <si>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</si>
  <si>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</si>
  <si>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</si>
  <si>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</si>
  <si>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</si>
  <si>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</si>
  <si>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</si>
  <si>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</si>
  <si>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</si>
  <si>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</si>
  <si>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</si>
  <si>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</si>
  <si>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</si>
  <si>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</si>
  <si>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</si>
  <si>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</si>
  <si>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</si>
  <si>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</si>
  <si>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</si>
  <si>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</si>
  <si>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</si>
  <si>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</si>
  <si>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</si>
  <si>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</si>
  <si>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</si>
  <si>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</si>
  <si>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</si>
  <si>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</si>
  <si>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</si>
  <si>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</si>
  <si>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</si>
  <si>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</si>
  <si>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</si>
  <si>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</si>
  <si>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</si>
  <si>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</si>
  <si>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</si>
  <si>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</si>
  <si>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</si>
  <si>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</si>
  <si>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</si>
  <si>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</si>
  <si>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</si>
  <si>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</si>
  <si>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</si>
  <si>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</si>
  <si>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</si>
  <si>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</si>
  <si>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</si>
  <si>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</si>
  <si>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</si>
  <si>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</si>
  <si>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</si>
  <si>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</si>
  <si>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</si>
  <si>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</si>
  <si>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</si>
  <si>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</si>
  <si>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</si>
  <si>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</si>
  <si>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</si>
  <si>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</si>
  <si>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</si>
  <si>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</si>
  <si>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</si>
  <si>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</si>
  <si>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</si>
  <si>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</si>
  <si>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</si>
  <si>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</si>
  <si>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</si>
  <si>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</si>
  <si>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</si>
  <si>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</si>
  <si>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</si>
  <si>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</si>
  <si>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</si>
  <si>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</si>
  <si>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</si>
  <si>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</si>
  <si>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</si>
  <si>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</si>
  <si>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</si>
  <si>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</si>
  <si>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</si>
  <si>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</si>
  <si>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</si>
  <si>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</si>
  <si>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</si>
  <si>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</si>
  <si>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</si>
  <si>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</si>
  <si>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</si>
  <si>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</si>
  <si>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</si>
  <si>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</si>
  <si>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</si>
  <si>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</si>
  <si>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</si>
  <si>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</si>
  <si>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</si>
  <si>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</si>
  <si>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</si>
  <si>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</si>
  <si>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</si>
  <si>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</si>
  <si>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</si>
  <si>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</si>
  <si>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</si>
  <si>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</si>
  <si>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</si>
  <si>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</si>
  <si>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</si>
  <si>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</si>
  <si>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</si>
  <si>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</si>
  <si>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</si>
  <si>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</si>
  <si>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</si>
  <si>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</si>
  <si>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</si>
  <si>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</si>
  <si>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</si>
  <si>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</si>
  <si>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</si>
  <si>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</si>
  <si>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</si>
  <si>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</si>
  <si>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</si>
  <si>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</si>
  <si>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</si>
  <si>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</si>
  <si>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</si>
  <si>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</si>
  <si>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</si>
  <si>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</si>
  <si>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</si>
  <si>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</si>
  <si>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</si>
  <si>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</si>
  <si>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</si>
  <si>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</si>
  <si>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</si>
  <si>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</si>
  <si>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</si>
  <si>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</si>
  <si>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</si>
  <si>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</si>
  <si>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</si>
  <si>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</si>
  <si>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</si>
  <si>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</si>
  <si>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</si>
  <si>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</si>
  <si>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</si>
  <si>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</si>
  <si>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</si>
  <si>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</si>
  <si>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</si>
  <si>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</si>
  <si>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</si>
  <si>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</si>
  <si>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</si>
  <si>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</si>
  <si>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</si>
  <si>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</si>
  <si>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</si>
  <si>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</si>
  <si>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</si>
  <si>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</si>
  <si>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</si>
  <si>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</si>
  <si>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</si>
  <si>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</si>
  <si>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</si>
  <si>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</si>
  <si>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</si>
  <si>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</si>
  <si>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</si>
  <si>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</si>
  <si>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</si>
  <si>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</si>
  <si>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</si>
  <si>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</si>
  <si>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</si>
  <si>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</si>
  <si>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</si>
  <si>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</si>
  <si>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</si>
  <si>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</si>
  <si>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</si>
  <si>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</si>
  <si>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</si>
  <si>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</si>
  <si>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</si>
  <si>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</si>
  <si>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</si>
  <si>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</si>
  <si>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</si>
  <si>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</si>
  <si>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</si>
  <si>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</si>
  <si>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</si>
  <si>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</si>
  <si>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</si>
  <si>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</si>
  <si>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</si>
  <si>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</si>
  <si>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</si>
  <si>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</si>
  <si>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</si>
  <si>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</si>
  <si>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</si>
  <si>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</si>
  <si>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</si>
  <si>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</si>
  <si>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</si>
  <si>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</si>
  <si>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</si>
  <si>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</si>
  <si>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</si>
  <si>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</si>
  <si>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</si>
  <si>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</si>
  <si>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</si>
  <si>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</si>
  <si>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</si>
  <si>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</si>
  <si>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</si>
  <si>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</si>
  <si>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</si>
  <si>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</si>
  <si>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</si>
  <si>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</si>
  <si>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</si>
  <si>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</si>
  <si>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</si>
  <si>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</si>
  <si>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</si>
  <si>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</si>
  <si>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</si>
  <si>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</si>
  <si>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</si>
  <si>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</si>
  <si>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</si>
  <si>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</si>
  <si>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</si>
  <si>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</si>
  <si>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</si>
  <si>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</si>
  <si>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</si>
  <si>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</si>
  <si>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</si>
  <si>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</si>
  <si>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</si>
  <si>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</si>
  <si>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</si>
  <si>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</si>
  <si>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</si>
  <si>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</si>
  <si>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</si>
  <si>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</si>
  <si>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</si>
  <si>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</si>
  <si>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</si>
  <si>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</si>
  <si>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</si>
  <si>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</si>
  <si>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</si>
  <si>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</si>
  <si>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</si>
  <si>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</si>
  <si>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</si>
  <si>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</si>
  <si>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</si>
  <si>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</si>
  <si>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</si>
  <si>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</si>
  <si>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</si>
  <si>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</si>
  <si>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</si>
  <si>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</si>
  <si>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</si>
  <si>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</si>
  <si>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</si>
  <si>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</si>
  <si>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</si>
  <si>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</si>
  <si>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</si>
  <si>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</si>
  <si>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</si>
  <si>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</si>
  <si>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</si>
  <si>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</si>
  <si>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</si>
  <si>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</si>
  <si>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</si>
  <si>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</si>
  <si>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</si>
  <si>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</si>
  <si>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</si>
  <si>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</si>
  <si>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</si>
  <si>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</si>
  <si>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</si>
  <si>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</si>
  <si>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</si>
  <si>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</si>
  <si>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</si>
  <si>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</si>
  <si>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</si>
  <si>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</si>
  <si>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</si>
  <si>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</si>
  <si>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</si>
  <si>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</si>
  <si>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</si>
  <si>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</si>
  <si>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</si>
  <si>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</si>
  <si>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</si>
  <si>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</si>
  <si>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</si>
  <si>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</si>
  <si>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</si>
  <si>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</si>
  <si>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</si>
  <si>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</si>
  <si>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</si>
  <si>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</si>
  <si>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</si>
  <si>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</si>
  <si>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</si>
  <si>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</si>
  <si>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</si>
  <si>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</si>
  <si>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</si>
  <si>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</si>
  <si>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</si>
  <si>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</si>
  <si>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</si>
  <si>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</si>
  <si>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</si>
  <si>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</si>
  <si>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</si>
  <si>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</si>
  <si>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</si>
  <si>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</si>
  <si>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</si>
  <si>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</si>
  <si>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</si>
  <si>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</si>
  <si>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</si>
  <si>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</si>
  <si>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</si>
  <si>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</si>
  <si>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</si>
  <si>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</si>
  <si>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</si>
  <si>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</si>
  <si>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</si>
  <si>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</si>
  <si>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</si>
  <si>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</si>
  <si>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</si>
  <si>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</si>
  <si>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</si>
  <si>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</si>
  <si>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</si>
  <si>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</si>
  <si>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</si>
  <si>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</si>
  <si>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</si>
  <si>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</si>
  <si>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</si>
  <si>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</si>
  <si>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</si>
  <si>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</si>
  <si>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</si>
  <si>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</si>
  <si>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</si>
  <si>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</si>
  <si>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</si>
  <si>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</si>
  <si>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</si>
  <si>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</si>
  <si>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</si>
  <si>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</si>
  <si>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</si>
  <si>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</si>
  <si>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</si>
  <si>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</si>
  <si>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</si>
  <si>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</si>
  <si>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</si>
  <si>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</si>
  <si>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</si>
  <si>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</si>
  <si>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</si>
  <si>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</si>
  <si>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</si>
  <si>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</si>
  <si>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</si>
  <si>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</si>
  <si>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</si>
  <si>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</si>
  <si>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</si>
  <si>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</si>
  <si>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</si>
  <si>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</si>
  <si>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</si>
  <si>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</si>
  <si>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</si>
  <si>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</si>
  <si>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</si>
  <si>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</si>
  <si>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</si>
  <si>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</si>
  <si>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</si>
  <si>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</si>
  <si>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</si>
  <si>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</si>
  <si>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</si>
  <si>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</si>
  <si>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</si>
  <si>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</si>
  <si>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</si>
  <si>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</si>
  <si>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</si>
  <si>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</si>
  <si>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</si>
  <si>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</si>
  <si>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</si>
  <si>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</si>
  <si>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</si>
  <si>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</si>
  <si>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</si>
  <si>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</si>
  <si>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</si>
  <si>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</si>
  <si>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</si>
  <si>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</si>
  <si>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</si>
  <si>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</si>
  <si>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</si>
  <si>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</si>
  <si>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</si>
  <si>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</si>
  <si>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</si>
  <si>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</si>
  <si>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</si>
  <si>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</si>
  <si>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</si>
  <si>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</si>
  <si>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</si>
  <si>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</si>
  <si>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</si>
  <si>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</si>
  <si>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</si>
  <si>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</si>
  <si>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</si>
  <si>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</si>
  <si>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</si>
  <si>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</si>
  <si>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</si>
  <si>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</si>
  <si>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</si>
  <si>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</si>
  <si>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</si>
  <si>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</si>
  <si>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</si>
  <si>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</si>
  <si>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</si>
  <si>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</si>
  <si>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</si>
  <si>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</si>
  <si>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</si>
  <si>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</si>
  <si>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</si>
  <si>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</si>
  <si>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</si>
  <si>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</si>
  <si>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</si>
  <si>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</si>
  <si>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</si>
  <si>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</si>
  <si>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</si>
  <si>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</si>
  <si>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</si>
  <si>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</si>
  <si>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</si>
  <si>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</si>
  <si>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</si>
  <si>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</si>
  <si>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</si>
  <si>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</si>
  <si>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</si>
  <si>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</si>
  <si>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</si>
  <si>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</si>
  <si>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</si>
  <si>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</si>
  <si>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</si>
  <si>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</si>
  <si>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</si>
  <si>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</si>
  <si>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</si>
  <si>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</si>
  <si>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</si>
  <si>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</si>
  <si>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</si>
  <si>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</si>
  <si>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</si>
  <si>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</si>
  <si>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</si>
  <si>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</si>
  <si>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</si>
  <si>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</si>
  <si>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</si>
  <si>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</si>
  <si>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</si>
  <si>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</si>
  <si>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</si>
  <si>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</si>
  <si>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</si>
  <si>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</si>
  <si>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</si>
  <si>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</si>
  <si>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</si>
  <si>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</si>
  <si>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</si>
  <si>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</si>
  <si>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</si>
  <si>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</si>
  <si>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</si>
  <si>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</si>
  <si>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</si>
  <si>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</si>
  <si>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</si>
  <si>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</si>
  <si>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</si>
  <si>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</si>
  <si>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</si>
  <si>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</si>
  <si>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</si>
  <si>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</si>
  <si>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</si>
  <si>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</si>
  <si>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</si>
  <si>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</si>
  <si>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</si>
  <si>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</si>
  <si>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</si>
  <si>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</si>
  <si>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</si>
  <si>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</si>
  <si>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</si>
  <si>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</si>
  <si>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</si>
  <si>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</si>
  <si>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</si>
  <si>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</si>
  <si>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</si>
  <si>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</si>
  <si>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</si>
  <si>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</si>
  <si>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</si>
  <si>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</si>
  <si>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</si>
  <si>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</si>
  <si>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</si>
  <si>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</si>
  <si>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</si>
  <si>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</si>
  <si>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</si>
  <si>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</si>
  <si>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</si>
  <si>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</si>
  <si>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</si>
  <si>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</si>
  <si>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</si>
  <si>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</si>
  <si>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</si>
  <si>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</si>
  <si>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</si>
  <si>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</si>
  <si>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</si>
  <si>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</si>
  <si>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</si>
  <si>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</si>
  <si>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</si>
  <si>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</si>
  <si>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</si>
  <si>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</si>
  <si>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</si>
  <si>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</si>
  <si>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</si>
  <si>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</si>
  <si>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</si>
  <si>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</si>
  <si>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</si>
  <si>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</si>
  <si>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</si>
  <si>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</si>
  <si>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</si>
  <si>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</si>
  <si>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</si>
  <si>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</si>
  <si>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</si>
  <si>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</si>
  <si>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</si>
  <si>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</si>
  <si>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</si>
  <si>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</si>
  <si>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</si>
  <si>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</si>
  <si>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</si>
  <si>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</si>
  <si>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</si>
  <si>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</si>
  <si>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</si>
  <si>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</si>
  <si>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</si>
  <si>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</si>
  <si>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</si>
  <si>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</si>
  <si>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</si>
  <si>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</si>
  <si>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</si>
  <si>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</si>
  <si>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</si>
  <si>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</si>
  <si>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</si>
  <si>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</si>
  <si>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</si>
  <si>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</si>
  <si>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</si>
  <si>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</si>
  <si>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</si>
  <si>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</si>
  <si>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</si>
  <si>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</si>
  <si>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</si>
  <si>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</si>
  <si>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</si>
  <si>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</si>
  <si>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</si>
  <si>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</si>
  <si>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</si>
  <si>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</si>
  <si>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</si>
  <si>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</si>
  <si>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</si>
  <si>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</si>
  <si>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</si>
  <si>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</si>
  <si>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</si>
  <si>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</si>
  <si>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</si>
  <si>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</si>
  <si>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</si>
  <si>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</si>
  <si>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</si>
  <si>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</si>
  <si>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</si>
  <si>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</si>
  <si>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</si>
  <si>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</si>
  <si>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</si>
  <si>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</si>
  <si>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</si>
  <si>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</si>
  <si>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</si>
  <si>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</si>
  <si>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</si>
  <si>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</si>
  <si>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</si>
  <si>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</si>
  <si>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</si>
  <si>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</si>
  <si>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</si>
  <si>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</si>
  <si>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</si>
  <si>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</si>
  <si>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</si>
  <si>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</si>
  <si>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</si>
  <si>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</si>
  <si>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</si>
  <si>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</si>
  <si>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</si>
  <si>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</si>
  <si>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</si>
  <si>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</si>
  <si>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</si>
  <si>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</si>
  <si>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</si>
  <si>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</si>
  <si>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</si>
  <si>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</si>
  <si>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</si>
  <si>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</si>
  <si>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</si>
  <si>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</si>
  <si>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</si>
  <si>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</si>
  <si>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</si>
  <si>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</si>
  <si>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</si>
  <si>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</si>
  <si>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</si>
  <si>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</si>
  <si>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</si>
  <si>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</si>
  <si>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</si>
  <si>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</si>
  <si>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</si>
  <si>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</si>
  <si>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</si>
  <si>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</si>
  <si>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</si>
  <si>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</si>
  <si>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</si>
  <si>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</si>
  <si>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</si>
  <si>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</si>
  <si>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</si>
  <si>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</si>
  <si>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</si>
  <si>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</si>
  <si>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</si>
  <si>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</si>
  <si>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</si>
  <si>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</si>
  <si>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</si>
  <si>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</si>
  <si>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</si>
  <si>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</si>
  <si>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</si>
  <si>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</si>
  <si>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</si>
  <si>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</si>
  <si>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</si>
  <si>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</si>
  <si>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</si>
  <si>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</si>
  <si>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</si>
  <si>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</si>
  <si>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</si>
  <si>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</si>
  <si>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</si>
  <si>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</si>
  <si>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</si>
  <si>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</si>
  <si>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</si>
  <si>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</si>
  <si>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</si>
  <si>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</si>
  <si>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</si>
  <si>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</si>
  <si>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</si>
  <si>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</si>
  <si>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</si>
  <si>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</si>
  <si>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</si>
  <si>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</si>
  <si>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</si>
  <si>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</si>
  <si>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</si>
  <si>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</si>
  <si>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</si>
  <si>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</si>
  <si>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</si>
  <si>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</si>
  <si>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</si>
  <si>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</si>
  <si>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</si>
  <si>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</si>
  <si>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</si>
  <si>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</si>
  <si>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</si>
  <si>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</si>
  <si>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</si>
  <si>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</si>
  <si>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</si>
  <si>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</si>
  <si>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</si>
  <si>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</si>
  <si>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</si>
  <si>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</si>
  <si>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</si>
  <si>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</si>
  <si>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</si>
  <si>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</si>
  <si>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</si>
  <si>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</si>
  <si>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</si>
  <si>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</si>
  <si>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</si>
  <si>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</si>
  <si>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</si>
  <si>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</si>
  <si>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</si>
  <si>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</si>
  <si>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</si>
  <si>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</si>
  <si>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</si>
  <si>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</si>
  <si>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</si>
  <si>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</si>
  <si>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</si>
  <si>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</si>
  <si>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</si>
  <si>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</si>
  <si>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</si>
  <si>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</si>
  <si>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</si>
  <si>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</si>
  <si>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</si>
  <si>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</si>
  <si>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</si>
  <si>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</si>
  <si>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</si>
  <si>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</si>
  <si>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</si>
  <si>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</si>
  <si>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</si>
  <si>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</si>
  <si>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</si>
  <si>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</si>
  <si>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</si>
  <si>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</si>
  <si>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</si>
  <si>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</si>
  <si>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</si>
  <si>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</si>
  <si>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</si>
  <si>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</si>
  <si>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</si>
  <si>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</si>
  <si>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</si>
  <si>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</si>
  <si>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</si>
  <si>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</si>
  <si>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</si>
  <si>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</si>
  <si>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</si>
  <si>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</si>
  <si>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</si>
  <si>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</si>
  <si>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</si>
  <si>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</si>
  <si>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</si>
  <si>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</si>
  <si>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</si>
  <si>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</si>
  <si>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</si>
  <si>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</si>
  <si>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</si>
  <si>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</si>
  <si>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</si>
  <si>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</si>
  <si>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</si>
  <si>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</si>
  <si>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</si>
  <si>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</si>
  <si>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</si>
  <si>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</si>
  <si>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</si>
  <si>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</si>
  <si>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</si>
  <si>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</si>
  <si>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</si>
  <si>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</si>
  <si>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</si>
  <si>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</si>
  <si>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</si>
  <si>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</si>
  <si>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</si>
  <si>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</si>
  <si>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</si>
  <si>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</si>
  <si>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</si>
  <si>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</si>
  <si>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</si>
  <si>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</si>
  <si>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</si>
  <si>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</si>
  <si>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</si>
  <si>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</si>
  <si>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</si>
  <si>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</si>
  <si>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</si>
  <si>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</si>
  <si>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</si>
  <si>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</si>
  <si>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</si>
  <si>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</si>
  <si>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</si>
  <si>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</si>
  <si>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</si>
  <si>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</si>
  <si>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</si>
  <si>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</si>
  <si>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</si>
  <si>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</si>
  <si>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</si>
  <si>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</si>
  <si>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</si>
  <si>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</si>
  <si>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</si>
  <si>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</si>
  <si>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</si>
  <si>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</si>
  <si>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</si>
  <si>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</si>
  <si>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</si>
  <si>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</si>
  <si>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</si>
  <si>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</si>
  <si>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</si>
  <si>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</si>
  <si>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</si>
  <si>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</si>
  <si>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</si>
  <si>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</si>
  <si>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</si>
  <si>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</si>
  <si>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</si>
  <si>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</si>
  <si>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</si>
  <si>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</si>
  <si>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</si>
  <si>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</si>
  <si>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</si>
  <si>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</si>
  <si>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</si>
  <si>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</si>
  <si>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</si>
  <si>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</si>
  <si>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</si>
  <si>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</si>
  <si>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</si>
  <si>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</si>
  <si>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</si>
  <si>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</si>
  <si>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</si>
  <si>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</si>
  <si>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</si>
  <si>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</si>
  <si>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</si>
  <si>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</si>
  <si>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</si>
  <si>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</si>
  <si>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</si>
  <si>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</si>
  <si>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</si>
  <si>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</si>
  <si>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</si>
  <si>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</si>
  <si>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</si>
  <si>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</si>
  <si>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</si>
  <si>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</si>
  <si>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</si>
  <si>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</si>
  <si>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</si>
  <si>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</si>
  <si>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</si>
  <si>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</si>
  <si>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</si>
  <si>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</si>
  <si>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</si>
  <si>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</si>
  <si>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</si>
  <si>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</si>
  <si>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</si>
  <si>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</si>
  <si>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</si>
  <si>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</si>
  <si>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</si>
  <si>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</si>
  <si>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</si>
  <si>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</si>
  <si>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</si>
  <si>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</si>
  <si>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</si>
  <si>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</si>
  <si>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</si>
  <si>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</si>
  <si>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</si>
  <si>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</si>
  <si>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</si>
  <si>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</si>
  <si>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</si>
  <si>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</si>
  <si>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</si>
  <si>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</si>
  <si>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</si>
  <si>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</si>
  <si>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</si>
  <si>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</si>
  <si>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</si>
  <si>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</si>
  <si>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</si>
  <si>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</si>
  <si>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</si>
  <si>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</si>
  <si>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</si>
  <si>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</si>
  <si>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</si>
  <si>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</si>
  <si>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</si>
  <si>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</si>
  <si>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</si>
  <si>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</si>
  <si>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</si>
  <si>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</si>
  <si>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</si>
  <si>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</si>
  <si>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</si>
  <si>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</si>
  <si>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</si>
  <si>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</si>
  <si>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</si>
  <si>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</si>
  <si>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</si>
  <si>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</si>
  <si>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</si>
  <si>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</si>
  <si>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</si>
  <si>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</si>
  <si>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</si>
  <si>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</si>
  <si>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</si>
  <si>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</si>
  <si>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</si>
  <si>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</si>
  <si>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</si>
  <si>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</si>
  <si>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</si>
  <si>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</si>
  <si>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</si>
  <si>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</si>
  <si>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</si>
  <si>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</si>
  <si>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</si>
  <si>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</si>
  <si>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</si>
  <si>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</si>
  <si>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</si>
  <si>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</si>
  <si>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</si>
  <si>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</si>
  <si>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</si>
  <si>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</si>
  <si>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</si>
  <si>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</si>
  <si>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</si>
  <si>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</si>
  <si>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</si>
  <si>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</si>
  <si>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</si>
  <si>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</si>
  <si>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</si>
  <si>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</si>
  <si>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</si>
  <si>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</si>
  <si>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</si>
  <si>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</si>
  <si>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</si>
  <si>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</si>
  <si>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</si>
  <si>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</si>
  <si>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</si>
  <si>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</si>
  <si>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</si>
  <si>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</si>
  <si>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</si>
  <si>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</si>
  <si>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</si>
  <si>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</si>
  <si>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</si>
  <si>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</si>
  <si>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</si>
  <si>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</si>
  <si>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</si>
  <si>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</si>
  <si>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</si>
  <si>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</si>
  <si>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</si>
  <si>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</si>
  <si>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</si>
  <si>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</si>
  <si>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</si>
  <si>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</si>
  <si>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</si>
  <si>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</si>
  <si>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</si>
  <si>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</si>
  <si>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</si>
  <si>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</si>
  <si>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</si>
  <si>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</si>
  <si>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</si>
  <si>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</si>
  <si>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</si>
  <si>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</si>
  <si>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</si>
  <si>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</si>
  <si>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</si>
  <si>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</si>
  <si>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</si>
  <si>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</si>
  <si>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</si>
  <si>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</si>
  <si>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</si>
  <si>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</si>
  <si>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</si>
  <si>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</si>
  <si>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</si>
  <si>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</si>
  <si>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</si>
  <si>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</si>
  <si>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</si>
  <si>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</si>
  <si>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</si>
  <si>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</si>
  <si>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</si>
  <si>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</si>
  <si>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</si>
  <si>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</si>
  <si>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</si>
  <si>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</si>
  <si>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</si>
  <si>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</si>
  <si>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</si>
  <si>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</si>
  <si>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</si>
  <si>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</si>
  <si>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</si>
  <si>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</si>
  <si>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</si>
  <si>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</si>
  <si>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</si>
  <si>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</si>
  <si>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</si>
  <si>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</si>
  <si>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</si>
  <si>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</si>
  <si>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</si>
  <si>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</si>
  <si>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</si>
  <si>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</si>
  <si>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</si>
  <si>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</si>
  <si>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</si>
  <si>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</si>
  <si>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</si>
  <si>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</si>
  <si>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</si>
  <si>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</si>
  <si>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</si>
  <si>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</si>
  <si>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</si>
  <si>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</si>
  <si>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</si>
  <si>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</si>
  <si>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</si>
  <si>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</si>
  <si>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</si>
  <si>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</si>
  <si>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</si>
  <si>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</si>
  <si>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</si>
  <si>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</si>
  <si>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</si>
  <si>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</si>
  <si>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</si>
  <si>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</si>
  <si>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</si>
  <si>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</si>
  <si>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</si>
  <si>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</si>
  <si>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</si>
  <si>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</si>
  <si>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</si>
  <si>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</si>
  <si>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</si>
  <si>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</si>
  <si>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</si>
  <si>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</si>
  <si>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</si>
  <si>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</si>
  <si>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</si>
  <si>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</si>
  <si>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</si>
  <si>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</si>
  <si>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</si>
  <si>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</si>
  <si>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</si>
  <si>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</si>
  <si>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</si>
  <si>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</si>
  <si>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</si>
  <si>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</si>
  <si>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</si>
  <si>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</si>
  <si>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</si>
  <si>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</si>
  <si>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</si>
  <si>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</si>
  <si>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</si>
  <si>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</si>
  <si>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</si>
  <si>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</si>
  <si>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</si>
  <si>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</si>
  <si>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</si>
  <si>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</si>
  <si>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</si>
  <si>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</si>
  <si>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</si>
  <si>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</si>
  <si>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</si>
  <si>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</si>
  <si>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</si>
  <si>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</si>
  <si>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</si>
  <si>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</si>
  <si>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</si>
  <si>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</si>
  <si>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</si>
  <si>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</si>
  <si>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</si>
  <si>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</si>
  <si>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</si>
  <si>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</si>
  <si>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</si>
  <si>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</si>
  <si>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</si>
  <si>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</si>
  <si>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</si>
  <si>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</si>
  <si>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</si>
  <si>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</si>
  <si>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</si>
  <si>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</si>
  <si>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</si>
  <si>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</si>
  <si>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</si>
  <si>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</si>
  <si>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</si>
  <si>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</si>
  <si>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</si>
  <si>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</si>
  <si>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</si>
  <si>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</si>
  <si>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</si>
  <si>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</si>
  <si>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</si>
  <si>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</si>
  <si>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</si>
  <si>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</si>
  <si>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</si>
  <si>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</si>
  <si>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</si>
  <si>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</si>
  <si>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</si>
  <si>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</si>
  <si>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</si>
  <si>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</si>
  <si>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</si>
  <si>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</si>
  <si>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</si>
  <si>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</si>
  <si>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</si>
  <si>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</si>
  <si>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</si>
  <si>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</si>
  <si>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</si>
  <si>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</si>
  <si>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</si>
  <si>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</si>
  <si>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</si>
  <si>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</si>
  <si>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</si>
  <si>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</si>
  <si>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</si>
  <si>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</si>
  <si>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</si>
  <si>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</si>
  <si>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</si>
  <si>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</si>
  <si>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</si>
  <si>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</si>
  <si>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</si>
  <si>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</si>
  <si>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</si>
  <si>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</si>
  <si>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</si>
  <si>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</si>
  <si>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</si>
  <si>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</si>
  <si>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</si>
  <si>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</si>
  <si>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</si>
  <si>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</si>
  <si>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</si>
  <si>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</si>
  <si>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</si>
  <si>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</si>
  <si>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</si>
  <si>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</si>
  <si>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</si>
  <si>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</si>
  <si>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</si>
  <si>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</si>
  <si>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</si>
  <si>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</si>
  <si>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</si>
  <si>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</si>
  <si>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</si>
  <si>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</si>
  <si>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</si>
  <si>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</si>
  <si>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</si>
  <si>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</si>
  <si>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</si>
  <si>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</si>
  <si>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</si>
  <si>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</si>
  <si>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</si>
  <si>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</si>
  <si>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</si>
  <si>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</si>
  <si>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</si>
  <si>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</si>
  <si>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</si>
  <si>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</si>
  <si>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</si>
  <si>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</si>
  <si>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</si>
  <si>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</si>
  <si>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</si>
  <si>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</si>
  <si>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</si>
  <si>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</si>
  <si>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</si>
  <si>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</si>
  <si>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</si>
  <si>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</si>
  <si>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</si>
  <si>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</si>
  <si>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</si>
  <si>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</si>
  <si>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</si>
  <si>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</si>
  <si>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</si>
  <si>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</si>
  <si>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</si>
  <si>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</si>
  <si>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</si>
  <si>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</si>
  <si>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</si>
  <si>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</si>
  <si>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</si>
  <si>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</si>
  <si>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</si>
  <si>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</si>
  <si>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</si>
  <si>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</si>
  <si>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</si>
  <si>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</si>
  <si>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</si>
  <si>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</si>
  <si>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</si>
  <si>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</si>
  <si>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</si>
  <si>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</si>
  <si>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</si>
  <si>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</si>
  <si>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</si>
  <si>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</si>
  <si>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</si>
  <si>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</si>
  <si>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</si>
  <si>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</si>
  <si>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</si>
  <si>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</si>
  <si>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</si>
  <si>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</si>
  <si>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</si>
  <si>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</si>
  <si>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</si>
  <si>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</si>
  <si>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</si>
  <si>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</si>
  <si>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</si>
  <si>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</si>
  <si>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</si>
  <si>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</si>
  <si>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</si>
  <si>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</si>
  <si>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</si>
  <si>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</si>
  <si>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</si>
  <si>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</si>
  <si>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</si>
  <si>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</si>
  <si>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</si>
  <si>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</si>
  <si>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</si>
  <si>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</si>
  <si>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</si>
  <si>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</si>
  <si>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</si>
  <si>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</si>
  <si>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</si>
  <si>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</si>
  <si>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</si>
  <si>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</si>
  <si>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</si>
  <si>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</si>
  <si>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</si>
  <si>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</si>
  <si>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</si>
  <si>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</si>
  <si>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</si>
  <si>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</si>
  <si>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</si>
  <si>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</si>
  <si>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</si>
  <si>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</si>
  <si>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</si>
  <si>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</si>
  <si>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</si>
  <si>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</si>
  <si>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</si>
  <si>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</si>
  <si>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</si>
  <si>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</si>
  <si>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</si>
  <si>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</si>
  <si>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</si>
  <si>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</si>
  <si>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</si>
  <si>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</si>
  <si>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</si>
  <si>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</si>
  <si>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</si>
  <si>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</si>
  <si>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</si>
  <si>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</si>
  <si>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</si>
  <si>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</si>
  <si>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</si>
  <si>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</si>
  <si>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</si>
  <si>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</si>
  <si>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</si>
  <si>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</si>
  <si>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</si>
  <si>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</si>
  <si>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</si>
  <si>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</si>
  <si>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</si>
  <si>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</si>
  <si>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</si>
  <si>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</si>
  <si>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</si>
  <si>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</si>
  <si>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</si>
  <si>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</si>
  <si>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</si>
  <si>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</si>
  <si>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</si>
  <si>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</si>
  <si>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</si>
  <si>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</si>
  <si>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</si>
  <si>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</si>
  <si>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</si>
  <si>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</si>
  <si>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</si>
  <si>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</si>
  <si>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</si>
  <si>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</si>
  <si>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</si>
  <si>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</si>
  <si>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</si>
  <si>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</si>
  <si>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</si>
  <si>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</si>
  <si>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</si>
  <si>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</si>
  <si>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</si>
  <si>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</si>
  <si>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</si>
  <si>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</si>
  <si>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</si>
  <si>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</si>
  <si>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</si>
  <si>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</si>
  <si>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</si>
  <si>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</si>
  <si>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</si>
  <si>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</si>
  <si>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</si>
  <si>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</si>
  <si>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</si>
  <si>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</si>
  <si>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</si>
  <si>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</si>
  <si>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</si>
  <si>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</si>
  <si>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</si>
  <si>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</si>
  <si>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</si>
  <si>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</si>
  <si>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</si>
  <si>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</si>
  <si>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</si>
  <si>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</si>
  <si>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</si>
  <si>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</si>
  <si>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</si>
  <si>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</si>
  <si>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</si>
  <si>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</si>
  <si>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</si>
  <si>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</si>
  <si>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</si>
  <si>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</si>
  <si>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</si>
  <si>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</si>
  <si>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</si>
  <si>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</si>
  <si>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</si>
  <si>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</si>
  <si>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</si>
  <si>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</si>
  <si>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</si>
  <si>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</si>
  <si>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</si>
  <si>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</si>
  <si>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</si>
  <si>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</si>
  <si>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</si>
  <si>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</si>
  <si>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</si>
  <si>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</si>
  <si>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</si>
  <si>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</si>
  <si>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</si>
  <si>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</si>
  <si>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</si>
  <si>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</si>
  <si>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</si>
  <si>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</si>
  <si>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</si>
  <si>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</si>
  <si>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</si>
  <si>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</si>
  <si>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</si>
  <si>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</si>
  <si>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</si>
  <si>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</si>
  <si>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</si>
  <si>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</si>
  <si>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</si>
  <si>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</si>
  <si>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</si>
  <si>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</si>
  <si>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</si>
  <si>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</si>
  <si>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</si>
  <si>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</si>
  <si>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</si>
  <si>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</si>
  <si>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</si>
  <si>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</si>
  <si>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</si>
  <si>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</si>
  <si>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</si>
  <si>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</si>
  <si>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</si>
  <si>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</si>
  <si>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</si>
  <si>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</si>
  <si>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</si>
  <si>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</si>
  <si>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</si>
  <si>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</si>
  <si>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</si>
  <si>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</si>
  <si>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</si>
  <si>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</si>
  <si>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</si>
  <si>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</si>
  <si>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</si>
  <si>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</si>
  <si>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</si>
  <si>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</si>
  <si>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</si>
  <si>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</si>
  <si>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</si>
  <si>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</si>
  <si>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</si>
  <si>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</si>
  <si>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</si>
  <si>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</si>
  <si>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</si>
  <si>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</si>
  <si>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</si>
  <si>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</si>
  <si>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</si>
  <si>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</si>
  <si>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</si>
  <si>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</si>
  <si>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</si>
  <si>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</si>
  <si>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</si>
  <si>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</si>
  <si>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</si>
  <si>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</si>
  <si>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</si>
  <si>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</si>
  <si>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</si>
  <si>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</si>
  <si>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</si>
  <si>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</si>
  <si>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</si>
  <si>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</si>
  <si>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</si>
  <si>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</si>
  <si>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</si>
  <si>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</si>
  <si>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</si>
  <si>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</si>
  <si>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</si>
  <si>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</si>
  <si>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</si>
  <si>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</si>
  <si>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</si>
  <si>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</si>
  <si>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</si>
  <si>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</si>
  <si>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</si>
  <si>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</si>
  <si>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</si>
  <si>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</si>
  <si>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</si>
  <si>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</si>
  <si>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</si>
  <si>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</si>
  <si>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</si>
  <si>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</si>
  <si>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</si>
  <si>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</si>
  <si>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</si>
  <si>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</si>
  <si>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</si>
  <si>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</si>
  <si>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</si>
  <si>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</si>
  <si>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</si>
  <si>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</si>
  <si>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</si>
  <si>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</si>
  <si>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</si>
  <si>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</si>
  <si>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</si>
  <si>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</si>
  <si>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</si>
  <si>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</si>
  <si>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</si>
  <si>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</si>
  <si>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</si>
  <si>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</si>
  <si>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</si>
  <si>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</si>
  <si>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</si>
  <si>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</si>
  <si>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</si>
  <si>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</si>
  <si>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</si>
  <si>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</si>
  <si>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</si>
  <si>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</si>
  <si>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</si>
  <si>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</si>
  <si>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</si>
  <si>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</si>
  <si>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</si>
  <si>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</si>
  <si>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</si>
  <si>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</si>
  <si>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</si>
  <si>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</si>
  <si>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</si>
  <si>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</si>
  <si>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</si>
  <si>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</si>
  <si>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</si>
  <si>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</si>
  <si>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</si>
  <si>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</si>
  <si>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</si>
  <si>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</si>
  <si>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</si>
  <si>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</si>
  <si>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</si>
  <si>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</si>
  <si>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</si>
  <si>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</si>
  <si>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</si>
  <si>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</si>
  <si>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</si>
  <si>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</si>
  <si>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</si>
  <si>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</si>
  <si>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</si>
  <si>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</si>
  <si>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</si>
  <si>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</si>
  <si>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</si>
  <si>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</si>
  <si>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</si>
  <si>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</si>
  <si>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</si>
  <si>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</si>
  <si>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</si>
  <si>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</si>
  <si>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</si>
  <si>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</si>
  <si>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</si>
  <si>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</si>
  <si>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</si>
  <si>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</si>
  <si>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</si>
  <si>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</si>
  <si>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</si>
  <si>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</si>
  <si>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</si>
  <si>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</si>
  <si>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</si>
  <si>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</si>
  <si>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</si>
  <si>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</si>
  <si>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</si>
  <si>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</si>
  <si>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</si>
  <si>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</si>
  <si>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</si>
  <si>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</si>
  <si>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</si>
  <si>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</si>
  <si>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</si>
  <si>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</si>
  <si>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</si>
  <si>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</si>
  <si>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</si>
  <si>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</si>
  <si>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</si>
  <si>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</si>
  <si>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</si>
  <si>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</si>
  <si>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</si>
  <si>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</si>
  <si>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</si>
  <si>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</si>
  <si>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</si>
  <si>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</si>
  <si>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</si>
  <si>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</si>
  <si>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</si>
  <si>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</si>
  <si>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</si>
  <si>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</si>
  <si>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</si>
  <si>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</si>
  <si>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</si>
  <si>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</si>
  <si>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</si>
  <si>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</si>
  <si>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</si>
  <si>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</si>
  <si>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</si>
  <si>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</si>
  <si>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</si>
  <si>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</si>
  <si>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</si>
  <si>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</si>
  <si>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</si>
  <si>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</si>
  <si>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</si>
  <si>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</si>
  <si>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</si>
  <si>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</si>
  <si>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</si>
  <si>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</si>
  <si>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</si>
  <si>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</si>
  <si>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</si>
  <si>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</si>
  <si>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</si>
  <si>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</si>
  <si>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</si>
  <si>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</si>
  <si>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</si>
  <si>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</si>
  <si>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</si>
  <si>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</si>
  <si>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</si>
  <si>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</si>
  <si>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</si>
  <si>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</si>
  <si>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</si>
  <si>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</si>
  <si>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</si>
  <si>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</si>
  <si>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</si>
  <si>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</si>
  <si>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</si>
  <si>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</si>
  <si>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</si>
  <si>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</si>
  <si>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</si>
  <si>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</si>
  <si>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</si>
  <si>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</si>
  <si>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</si>
  <si>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</si>
  <si>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</si>
  <si>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</si>
  <si>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</si>
  <si>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</si>
  <si>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</si>
  <si>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</si>
  <si>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</si>
  <si>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</si>
  <si>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</si>
  <si>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</si>
  <si>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</si>
  <si>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</si>
  <si>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</si>
  <si>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</si>
  <si>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</si>
  <si>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</si>
  <si>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</si>
  <si>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</si>
  <si>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</si>
  <si>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</si>
  <si>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</si>
  <si>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</si>
  <si>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</si>
  <si>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</si>
  <si>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</si>
  <si>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</si>
  <si>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</si>
  <si>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</si>
  <si>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</si>
  <si>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</si>
  <si>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</si>
  <si>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</si>
  <si>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</si>
  <si>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</si>
  <si>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</si>
  <si>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</si>
  <si>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</si>
  <si>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</si>
  <si>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</si>
  <si>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</si>
  <si>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</si>
  <si>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</si>
  <si>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</si>
  <si>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</si>
  <si>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</si>
  <si>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</si>
  <si>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</si>
  <si>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</si>
  <si>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</si>
  <si>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</si>
  <si>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</si>
  <si>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</si>
  <si>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</si>
  <si>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</si>
  <si>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</si>
  <si>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</si>
  <si>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</si>
  <si>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</si>
  <si>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</si>
  <si>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</si>
  <si>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</si>
  <si>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</si>
  <si>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</si>
  <si>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</si>
  <si>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</si>
  <si>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</si>
  <si>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</si>
  <si>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</si>
  <si>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</si>
  <si>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</si>
  <si>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</si>
  <si>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</si>
  <si>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</si>
  <si>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</si>
  <si>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</si>
  <si>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</si>
  <si>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</si>
  <si>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</si>
  <si>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</si>
  <si>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</si>
  <si>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</si>
  <si>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</si>
  <si>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</si>
  <si>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</si>
  <si>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</si>
  <si>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</si>
  <si>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</si>
  <si>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</si>
  <si>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</si>
  <si>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</si>
  <si>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</si>
  <si>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</si>
  <si>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</si>
  <si>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</si>
  <si>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</si>
  <si>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</si>
  <si>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</si>
  <si>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</si>
  <si>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</si>
  <si>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</si>
  <si>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</si>
  <si>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</si>
  <si>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</si>
  <si>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</si>
  <si>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</si>
  <si>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</si>
  <si>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</si>
  <si>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</si>
  <si>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</si>
  <si>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</si>
  <si>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</si>
  <si>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</si>
  <si>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</si>
  <si>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</si>
  <si>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</si>
  <si>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</si>
  <si>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</si>
  <si>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</si>
  <si>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</si>
  <si>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</si>
  <si>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</si>
  <si>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</si>
  <si>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</si>
  <si>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</si>
  <si>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</si>
  <si>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</si>
  <si>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</si>
  <si>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</si>
  <si>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</si>
  <si>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</si>
  <si>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</si>
  <si>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</si>
  <si>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</si>
  <si>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</si>
  <si>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</si>
  <si>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</si>
  <si>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</si>
  <si>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</si>
  <si>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</si>
  <si>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</si>
  <si>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</si>
  <si>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</si>
  <si>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</si>
  <si>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</si>
  <si>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</si>
  <si>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</si>
  <si>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</si>
  <si>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</si>
  <si>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</si>
  <si>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</si>
  <si>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</si>
  <si>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</si>
  <si>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</si>
  <si>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</si>
  <si>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</si>
  <si>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</si>
  <si>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</si>
  <si>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</si>
  <si>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</si>
  <si>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</si>
  <si>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</si>
  <si>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</si>
  <si>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</si>
  <si>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</si>
  <si>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</si>
  <si>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</si>
  <si>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</si>
  <si>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</si>
  <si>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</si>
  <si>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</si>
  <si>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</si>
  <si>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</si>
  <si>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</si>
  <si>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</si>
  <si>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</si>
  <si>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</si>
  <si>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</si>
  <si>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</si>
  <si>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</si>
  <si>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</si>
  <si>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</si>
  <si>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</si>
  <si>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</si>
  <si>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</si>
  <si>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</si>
  <si>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</si>
  <si>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</si>
  <si>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</si>
  <si>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</si>
  <si>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</si>
  <si>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</si>
  <si>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</si>
  <si>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</si>
  <si>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</si>
  <si>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</si>
  <si>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</si>
  <si>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</si>
  <si>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</si>
  <si>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</si>
  <si>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</si>
  <si>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</si>
  <si>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</si>
  <si>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</si>
  <si>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</si>
  <si>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</si>
  <si>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</si>
  <si>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</si>
  <si>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</si>
  <si>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</si>
  <si>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</si>
  <si>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</si>
  <si>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</si>
  <si>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</si>
  <si>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</si>
  <si>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</si>
  <si>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</si>
  <si>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</si>
  <si>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</si>
  <si>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</si>
  <si>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</si>
  <si>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</si>
  <si>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</si>
  <si>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</si>
  <si>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</si>
  <si>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</si>
  <si>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</si>
  <si>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</si>
  <si>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</si>
  <si>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</si>
  <si>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</si>
  <si>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</si>
  <si>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</si>
  <si>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</si>
  <si>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</si>
  <si>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</si>
  <si>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</si>
  <si>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</si>
  <si>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</si>
  <si>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</si>
  <si>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</si>
  <si>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</si>
  <si>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</si>
  <si>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</si>
  <si>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</si>
  <si>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</si>
  <si>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</si>
  <si>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</si>
  <si>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</si>
  <si>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</si>
  <si>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</si>
  <si>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</si>
  <si>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</si>
  <si>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</si>
  <si>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</si>
  <si>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</si>
  <si>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</si>
  <si>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</si>
  <si>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</si>
  <si>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</si>
  <si>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</si>
  <si>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</si>
  <si>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</si>
  <si>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</si>
  <si>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</si>
  <si>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</si>
  <si>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</si>
  <si>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</si>
  <si>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</si>
  <si>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</si>
  <si>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</si>
  <si>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</si>
  <si>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</si>
  <si>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</si>
  <si>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</si>
  <si>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</si>
  <si>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</si>
  <si>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</si>
  <si>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</si>
  <si>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</si>
  <si>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</si>
  <si>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</si>
  <si>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</si>
  <si>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</si>
  <si>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</si>
  <si>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</si>
  <si>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</si>
  <si>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</si>
  <si>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</si>
  <si>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</si>
  <si>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</si>
  <si>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</si>
  <si>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</si>
  <si>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</si>
  <si>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</si>
  <si>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</si>
  <si>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</si>
  <si>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</si>
  <si>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</si>
  <si>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</si>
  <si>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</si>
  <si>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</si>
  <si>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</si>
  <si>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</si>
  <si>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</si>
  <si>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</si>
  <si>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</si>
  <si>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</si>
  <si>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</si>
  <si>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</si>
  <si>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</si>
  <si>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</si>
  <si>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</si>
  <si>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</si>
  <si>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</si>
  <si>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</si>
  <si>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</si>
  <si>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</si>
  <si>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</si>
  <si>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</si>
  <si>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</si>
  <si>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</si>
  <si>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</si>
  <si>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</si>
  <si>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</si>
  <si>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</si>
  <si>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</si>
  <si>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</si>
  <si>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</si>
  <si>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</si>
  <si>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</si>
  <si>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</si>
  <si>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</si>
  <si>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</si>
  <si>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</si>
  <si>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</si>
  <si>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</si>
  <si>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</si>
  <si>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</si>
  <si>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</si>
  <si>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</si>
  <si>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</si>
  <si>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</si>
  <si>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</si>
  <si>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</si>
  <si>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</si>
  <si>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</si>
  <si>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</si>
  <si>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</si>
  <si>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</si>
  <si>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</si>
  <si>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</si>
  <si>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</si>
  <si>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</si>
  <si>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</si>
  <si>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</si>
  <si>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</si>
  <si>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</si>
  <si>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</si>
  <si>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</si>
  <si>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</si>
  <si>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</si>
  <si>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</si>
  <si>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</si>
  <si>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</si>
  <si>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</si>
  <si>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</si>
  <si>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</si>
  <si>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</si>
  <si>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</si>
  <si>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</si>
  <si>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</si>
  <si>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</si>
  <si>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</si>
  <si>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</si>
  <si>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</si>
  <si>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</si>
  <si>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</si>
  <si>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</si>
  <si>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</si>
  <si>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</si>
  <si>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</si>
  <si>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</si>
  <si>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</si>
  <si>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</si>
  <si>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</si>
  <si>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</si>
  <si>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</si>
  <si>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</si>
  <si>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</si>
  <si>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</si>
  <si>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</si>
  <si>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</si>
  <si>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</si>
  <si>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</si>
  <si>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</si>
  <si>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</si>
  <si>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</si>
  <si>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</si>
  <si>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</si>
  <si>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</si>
  <si>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</si>
  <si>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</si>
  <si>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</si>
  <si>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</si>
  <si>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</si>
  <si>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</si>
  <si>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</si>
  <si>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</si>
  <si>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</si>
  <si>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</si>
  <si>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</si>
  <si>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</si>
  <si>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</si>
  <si>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</si>
  <si>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</si>
  <si>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</si>
  <si>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</si>
  <si>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</si>
  <si>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</si>
  <si>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</si>
  <si>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</si>
  <si>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</si>
  <si>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</si>
  <si>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</si>
  <si>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</si>
  <si>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</si>
  <si>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</si>
  <si>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</si>
  <si>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</si>
  <si>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</si>
  <si>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</si>
  <si>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</si>
  <si>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</si>
  <si>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</si>
  <si>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</si>
  <si>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</si>
  <si>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</si>
  <si>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</si>
  <si>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</si>
  <si>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</si>
  <si>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</si>
  <si>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</si>
  <si>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</si>
  <si>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</si>
  <si>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</si>
  <si>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</si>
  <si>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</si>
  <si>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</si>
  <si>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</si>
  <si>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</si>
  <si>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</si>
  <si>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</si>
  <si>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</si>
  <si>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</si>
  <si>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</si>
  <si>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</si>
  <si>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</si>
  <si>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</si>
  <si>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</si>
  <si>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</si>
  <si>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</si>
  <si>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</si>
  <si>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</si>
  <si>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</si>
  <si>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</si>
  <si>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</si>
  <si>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</si>
  <si>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</si>
  <si>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</si>
  <si>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</si>
  <si>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</si>
  <si>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</si>
  <si>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</si>
  <si>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</si>
  <si>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</si>
  <si>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</si>
  <si>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</si>
  <si>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</si>
  <si>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</si>
  <si>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</si>
  <si>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</si>
  <si>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</si>
  <si>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</si>
  <si>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</si>
  <si>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</si>
  <si>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</si>
  <si>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</si>
  <si>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</si>
  <si>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</si>
  <si>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</si>
  <si>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</si>
  <si>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</si>
  <si>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</si>
  <si>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</si>
  <si>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</si>
  <si>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</si>
  <si>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</si>
  <si>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</si>
  <si>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</si>
  <si>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</si>
  <si>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</si>
  <si>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</si>
  <si>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</si>
  <si>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</si>
  <si>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</si>
  <si>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</si>
  <si>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</si>
  <si>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</si>
  <si>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</si>
  <si>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</si>
  <si>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</si>
  <si>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</si>
  <si>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</si>
  <si>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</si>
  <si>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</si>
  <si>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</si>
  <si>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</si>
  <si>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</si>
  <si>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</si>
  <si>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</si>
  <si>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</si>
  <si>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</si>
  <si>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</si>
  <si>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</si>
  <si>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</si>
  <si>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</si>
  <si>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</si>
  <si>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</si>
  <si>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</si>
  <si>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</si>
  <si>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</si>
  <si>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</si>
  <si>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</si>
  <si>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</si>
  <si>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</si>
  <si>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</si>
  <si>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</si>
  <si>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</si>
  <si>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</si>
  <si>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</si>
  <si>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</si>
  <si>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</si>
  <si>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</si>
  <si>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</si>
  <si>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</si>
  <si>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</si>
  <si>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</si>
  <si>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</si>
  <si>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</si>
  <si>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</si>
  <si>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</si>
  <si>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</si>
  <si>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</si>
  <si>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</si>
  <si>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</si>
  <si>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</si>
  <si>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</si>
  <si>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</si>
  <si>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</si>
  <si>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</si>
  <si>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</si>
  <si>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</si>
  <si>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</si>
  <si>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</si>
  <si>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</si>
  <si>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</si>
  <si>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</si>
  <si>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</si>
  <si>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</si>
  <si>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</si>
  <si>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</si>
  <si>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</si>
  <si>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</si>
  <si>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</si>
  <si>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</si>
  <si>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</si>
  <si>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</si>
  <si>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</si>
  <si>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</si>
  <si>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</si>
  <si>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</si>
  <si>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</si>
  <si>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</si>
  <si>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</si>
  <si>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</si>
  <si>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</si>
  <si>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</si>
  <si>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</si>
  <si>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</si>
  <si>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</si>
  <si>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</si>
  <si>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</si>
  <si>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</si>
  <si>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</si>
  <si>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</si>
  <si>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</si>
  <si>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</si>
  <si>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</si>
  <si>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</si>
  <si>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</si>
  <si>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</si>
  <si>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</si>
  <si>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</si>
  <si>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</si>
  <si>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</si>
  <si>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</si>
  <si>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</si>
  <si>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</si>
  <si>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</si>
  <si>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</si>
  <si>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</si>
  <si>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</si>
  <si>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</si>
  <si>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</si>
  <si>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</si>
  <si>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</si>
  <si>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</si>
  <si>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</si>
  <si>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</si>
  <si>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</si>
  <si>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</si>
  <si>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</si>
  <si>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</si>
  <si>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</si>
  <si>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</si>
  <si>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</si>
  <si>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</si>
  <si>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</si>
  <si>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</si>
  <si>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</si>
  <si>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</si>
  <si>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</si>
  <si>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</si>
  <si>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</si>
  <si>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</si>
  <si>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</si>
  <si>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</si>
  <si>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</si>
  <si>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</si>
  <si>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</si>
  <si>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</si>
  <si>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</si>
  <si>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</si>
  <si>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</si>
  <si>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</si>
  <si>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</si>
  <si>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</si>
  <si>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</si>
  <si>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</si>
  <si>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</si>
  <si>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</si>
  <si>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</si>
  <si>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</si>
  <si>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</si>
  <si>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</si>
  <si>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</si>
  <si>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</si>
  <si>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</si>
  <si>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</si>
  <si>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</si>
  <si>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</si>
  <si>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</si>
  <si>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</si>
  <si>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</si>
  <si>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</si>
  <si>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</si>
  <si>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</si>
  <si>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</si>
  <si>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</si>
  <si>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</si>
  <si>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</si>
  <si>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</si>
  <si>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</si>
  <si>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</si>
  <si>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</si>
  <si>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</si>
  <si>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</si>
  <si>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</si>
  <si>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</si>
  <si>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</si>
  <si>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</si>
  <si>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</si>
  <si>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</si>
  <si>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</si>
  <si>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</si>
  <si>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</si>
  <si>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</si>
  <si>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</si>
  <si>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</si>
  <si>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</si>
  <si>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</si>
  <si>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</si>
  <si>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</si>
  <si>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</si>
  <si>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</si>
  <si>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</si>
  <si>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</si>
  <si>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</si>
  <si>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</si>
  <si>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</si>
  <si>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</si>
  <si>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</si>
  <si>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</si>
  <si>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</si>
  <si>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</si>
  <si>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</si>
  <si>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</si>
  <si>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</si>
  <si>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</si>
  <si>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</si>
  <si>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</si>
  <si>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</si>
  <si>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</si>
  <si>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</si>
  <si>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</si>
  <si>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</si>
  <si>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</si>
  <si>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</si>
  <si>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</si>
  <si>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</si>
  <si>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</si>
  <si>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</si>
  <si>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</si>
  <si>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</si>
  <si>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</si>
  <si>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</si>
  <si>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</si>
  <si>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</si>
  <si>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</si>
  <si>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</si>
  <si>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</si>
  <si>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</si>
  <si>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</si>
  <si>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</si>
  <si>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</si>
  <si>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</si>
  <si>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</si>
  <si>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</si>
  <si>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</si>
  <si>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</si>
  <si>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</si>
  <si>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</si>
  <si>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</si>
  <si>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</si>
  <si>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</si>
  <si>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</si>
  <si>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</si>
  <si>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</si>
  <si>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</si>
  <si>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</si>
  <si>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</si>
  <si>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</si>
  <si>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</si>
  <si>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</si>
  <si>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</si>
  <si>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</si>
  <si>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</si>
  <si>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</si>
  <si>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</si>
  <si>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</si>
  <si>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</si>
  <si>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</si>
  <si>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</si>
  <si>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</si>
  <si>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</si>
  <si>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</si>
  <si>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</si>
  <si>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</si>
  <si>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</si>
  <si>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</si>
  <si>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</si>
  <si>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</si>
  <si>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</si>
  <si>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</si>
  <si>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</si>
  <si>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</si>
  <si>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</si>
  <si>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</si>
  <si>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</si>
  <si>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</si>
  <si>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</si>
  <si>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</si>
  <si>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</si>
  <si>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</si>
  <si>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</si>
  <si>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</si>
  <si>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</si>
  <si>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</si>
  <si>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</si>
  <si>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</si>
  <si>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</si>
  <si>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</si>
  <si>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</si>
  <si>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</si>
  <si>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</si>
  <si>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</si>
  <si>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</si>
  <si>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</si>
  <si>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</si>
  <si>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</si>
  <si>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</si>
  <si>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</si>
  <si>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</si>
  <si>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</si>
  <si>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</si>
  <si>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</si>
  <si>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</si>
  <si>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</si>
  <si>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</si>
  <si>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</si>
  <si>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</si>
  <si>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</si>
  <si>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</si>
  <si>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</si>
  <si>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</si>
  <si>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</si>
  <si>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</si>
  <si>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</si>
  <si>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</si>
  <si>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</si>
  <si>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</si>
  <si>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</si>
  <si>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</si>
  <si>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</si>
  <si>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</si>
  <si>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</si>
  <si>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</si>
  <si>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</si>
  <si>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</si>
  <si>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</si>
  <si>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</si>
  <si>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</si>
  <si>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</si>
  <si>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</si>
  <si>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</si>
  <si>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</si>
  <si>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</si>
  <si>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</si>
  <si>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</si>
  <si>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</si>
  <si>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</si>
  <si>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</si>
  <si>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</si>
  <si>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</si>
  <si>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</si>
  <si>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</si>
  <si>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</si>
  <si>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</si>
  <si>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</si>
  <si>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</si>
  <si>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</si>
  <si>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</si>
  <si>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</si>
  <si>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</si>
  <si>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</si>
  <si>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</si>
  <si>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</si>
  <si>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</si>
  <si>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</si>
  <si>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</si>
  <si>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</si>
  <si>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</si>
  <si>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</si>
  <si>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</si>
  <si>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</si>
  <si>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</si>
  <si>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</si>
  <si>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</si>
  <si>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</si>
  <si>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</si>
  <si>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</si>
  <si>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</si>
  <si>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</si>
  <si>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</si>
  <si>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</si>
  <si>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</si>
  <si>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</si>
  <si>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</si>
  <si>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</si>
  <si>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</si>
  <si>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</si>
  <si>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</si>
  <si>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</si>
  <si>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</si>
  <si>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</si>
  <si>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</si>
  <si>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</si>
  <si>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</si>
  <si>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</si>
  <si>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</si>
  <si>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</si>
  <si>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</si>
  <si>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</si>
  <si>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</si>
  <si>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</si>
  <si>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</si>
  <si>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</si>
  <si>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</si>
  <si>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</si>
  <si>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</si>
  <si>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</si>
  <si>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</si>
  <si>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</si>
  <si>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</si>
  <si>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</si>
  <si>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</si>
  <si>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</si>
  <si>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</si>
  <si>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</si>
  <si>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</si>
  <si>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</si>
  <si>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</si>
  <si>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</si>
  <si>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</si>
  <si>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</si>
  <si>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</si>
  <si>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</si>
  <si>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</si>
  <si>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</si>
  <si>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</si>
  <si>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</si>
  <si>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</si>
  <si>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</si>
  <si>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</si>
  <si>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</si>
  <si>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</si>
  <si>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</si>
  <si>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</si>
  <si>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</si>
  <si>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</si>
  <si>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</si>
  <si>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</si>
  <si>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</si>
  <si>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</si>
  <si>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</si>
  <si>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</si>
  <si>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</si>
  <si>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</si>
  <si>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</si>
  <si>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</si>
  <si>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</si>
  <si>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</si>
  <si>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</si>
  <si>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</si>
  <si>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</si>
  <si>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</si>
  <si>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</si>
  <si>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</si>
  <si>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</si>
  <si>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</si>
  <si>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</si>
  <si>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</si>
  <si>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</si>
  <si>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</si>
  <si>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</si>
  <si>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</si>
  <si>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</si>
  <si>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</si>
  <si>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</si>
  <si>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</si>
  <si>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</si>
  <si>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</si>
  <si>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</si>
  <si>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</si>
  <si>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</si>
  <si>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</si>
  <si>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</si>
  <si>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</si>
  <si>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</si>
  <si>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</si>
  <si>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</si>
  <si>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</si>
  <si>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</si>
  <si>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</si>
  <si>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</si>
  <si>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</si>
  <si>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</si>
  <si>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</si>
  <si>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</si>
  <si>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</si>
  <si>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</si>
  <si>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</si>
  <si>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</si>
  <si>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</si>
  <si>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</si>
  <si>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</si>
  <si>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</si>
  <si>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</si>
  <si>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</si>
  <si>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</si>
  <si>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</si>
  <si>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</si>
  <si>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</si>
  <si>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</si>
  <si>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</si>
  <si>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</si>
  <si>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</si>
  <si>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</si>
  <si>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</si>
  <si>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</si>
  <si>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</si>
  <si>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</si>
  <si>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</si>
  <si>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</si>
  <si>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</si>
  <si>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</si>
  <si>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</si>
  <si>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</si>
  <si>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</si>
  <si>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</si>
  <si>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</si>
  <si>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</si>
  <si>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</si>
  <si>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</si>
  <si>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</si>
  <si>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</si>
  <si>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</si>
  <si>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</si>
  <si>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</si>
  <si>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</si>
  <si>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</si>
  <si>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</si>
  <si>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</si>
  <si>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</si>
  <si>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</si>
  <si>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</si>
  <si>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</si>
  <si>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</si>
  <si>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</si>
  <si>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</si>
  <si>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</si>
  <si>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</si>
  <si>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</si>
  <si>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</si>
  <si>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</si>
  <si>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</si>
  <si>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</si>
  <si>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</si>
  <si>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</si>
  <si>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</si>
  <si>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</si>
  <si>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</si>
  <si>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</si>
  <si>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</si>
  <si>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</si>
  <si>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</si>
  <si>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</si>
  <si>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</si>
  <si>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</si>
  <si>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</si>
  <si>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</si>
  <si>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</si>
  <si>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</si>
  <si>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</si>
  <si>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</si>
  <si>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</si>
  <si>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</si>
  <si>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</si>
  <si>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</si>
  <si>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</si>
  <si>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</si>
  <si>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</si>
  <si>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</si>
  <si>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</si>
  <si>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</si>
  <si>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</si>
  <si>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</si>
  <si>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</si>
  <si>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</si>
  <si>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</si>
  <si>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</si>
  <si>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</si>
  <si>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</si>
  <si>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</si>
  <si>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</si>
  <si>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</si>
  <si>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</si>
  <si>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</si>
  <si>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</si>
  <si>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</si>
  <si>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</si>
  <si>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</si>
  <si>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</si>
  <si>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</si>
  <si>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</si>
  <si>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</si>
  <si>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</si>
  <si>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</si>
  <si>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</si>
  <si>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</si>
  <si>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</si>
  <si>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</si>
  <si>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</si>
  <si>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</si>
  <si>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</si>
  <si>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</si>
  <si>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</si>
  <si>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</si>
  <si>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</si>
  <si>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</si>
  <si>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</si>
  <si>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</si>
  <si>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</si>
  <si>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</si>
  <si>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</si>
  <si>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</si>
  <si>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</si>
  <si>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</si>
  <si>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</si>
  <si>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</si>
  <si>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</si>
  <si>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</si>
  <si>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</si>
  <si>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</si>
  <si>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</si>
  <si>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</si>
  <si>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</si>
  <si>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</si>
  <si>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</si>
  <si>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</si>
  <si>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</si>
  <si>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</si>
  <si>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</si>
  <si>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</si>
  <si>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</si>
  <si>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</si>
  <si>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</si>
  <si>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</si>
  <si>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</si>
  <si>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</si>
  <si>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</si>
  <si>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</si>
  <si>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</si>
  <si>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</si>
  <si>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</si>
  <si>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</si>
  <si>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</si>
  <si>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</si>
  <si>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</si>
  <si>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</si>
  <si>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</si>
  <si>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</si>
  <si>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</si>
  <si>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</si>
  <si>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</si>
  <si>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</si>
  <si>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</si>
  <si>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</si>
  <si>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</si>
  <si>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</si>
  <si>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</si>
  <si>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</si>
  <si>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</si>
  <si>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</si>
  <si>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</si>
  <si>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</si>
  <si>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</si>
  <si>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</si>
  <si>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</si>
  <si>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</si>
  <si>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</si>
  <si>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</si>
  <si>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</si>
  <si>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</si>
  <si>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</si>
  <si>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</si>
  <si>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</si>
  <si>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</si>
  <si>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</si>
  <si>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</si>
  <si>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</si>
  <si>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</si>
  <si>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</si>
  <si>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</si>
  <si>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</si>
  <si>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</si>
  <si>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</si>
  <si>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</si>
  <si>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</si>
  <si>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</si>
  <si>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</si>
  <si>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</si>
  <si>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</si>
  <si>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</si>
  <si>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</si>
  <si>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</si>
  <si>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</si>
  <si>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</si>
  <si>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</si>
  <si>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</si>
  <si>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</si>
  <si>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</si>
  <si>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</si>
  <si>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</si>
  <si>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</si>
  <si>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</si>
  <si>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</si>
  <si>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</si>
  <si>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</si>
  <si>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</si>
  <si>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</si>
  <si>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</si>
  <si>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</si>
  <si>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</si>
  <si>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</si>
  <si>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</si>
  <si>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</si>
  <si>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</si>
  <si>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</si>
  <si>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</si>
  <si>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</si>
  <si>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</si>
  <si>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</si>
  <si>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</si>
  <si>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</si>
  <si>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</si>
  <si>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</si>
  <si>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</si>
  <si>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</si>
  <si>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</si>
  <si>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</si>
  <si>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</si>
  <si>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</si>
  <si>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</si>
  <si>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</si>
  <si>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</si>
  <si>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</si>
  <si>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</si>
  <si>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</si>
  <si>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</si>
  <si>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</si>
  <si>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</si>
  <si>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</si>
  <si>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</si>
  <si>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</si>
  <si>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</si>
  <si>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</si>
  <si>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</si>
  <si>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</si>
  <si>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</si>
  <si>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</si>
  <si>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</si>
  <si>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</si>
  <si>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</si>
  <si>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</si>
  <si>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</si>
  <si>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</si>
  <si>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</si>
  <si>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</si>
  <si>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</si>
  <si>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</si>
  <si>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</si>
  <si>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</si>
  <si>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</si>
  <si>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</si>
  <si>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</si>
  <si>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</si>
  <si>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</si>
  <si>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</si>
  <si>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</si>
  <si>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</si>
  <si>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</si>
  <si>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</si>
  <si>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</si>
  <si>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</si>
  <si>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</si>
  <si>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</si>
  <si>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</si>
  <si>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</si>
  <si>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</si>
  <si>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</si>
  <si>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</si>
  <si>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</si>
  <si>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</si>
  <si>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</si>
  <si>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</si>
  <si>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</si>
  <si>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</si>
  <si>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</si>
  <si>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</si>
  <si>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</si>
  <si>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</si>
  <si>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</si>
  <si>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</si>
  <si>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</si>
  <si>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</si>
  <si>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</si>
  <si>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</si>
  <si>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</si>
  <si>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</si>
  <si>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</si>
  <si>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</si>
  <si>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</si>
  <si>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</si>
  <si>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</si>
  <si>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</si>
  <si>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</si>
  <si>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</si>
  <si>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</si>
  <si>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</si>
  <si>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</si>
  <si>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</si>
  <si>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</si>
  <si>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</si>
  <si>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</si>
  <si>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</si>
  <si>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</si>
  <si>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</si>
  <si>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</si>
  <si>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</si>
  <si>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</si>
  <si>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</si>
  <si>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</si>
  <si>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</si>
  <si>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</si>
  <si>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</si>
  <si>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</si>
  <si>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</si>
  <si>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</si>
  <si>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</si>
  <si>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</si>
  <si>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</si>
  <si>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</si>
  <si>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</si>
  <si>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</si>
  <si>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</si>
  <si>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</si>
  <si>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</si>
  <si>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</si>
  <si>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</si>
  <si>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</si>
  <si>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</si>
  <si>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</si>
  <si>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</si>
  <si>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</si>
  <si>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</si>
  <si>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</si>
  <si>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</si>
  <si>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</si>
  <si>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</si>
  <si>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</si>
  <si>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</si>
  <si>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</si>
  <si>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</si>
  <si>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</si>
  <si>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</si>
  <si>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</si>
  <si>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</si>
  <si>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</si>
  <si>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</si>
  <si>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</si>
  <si>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</si>
  <si>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</si>
  <si>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</si>
  <si>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</si>
  <si>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</si>
  <si>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</si>
  <si>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</si>
  <si>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</si>
  <si>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</si>
  <si>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</si>
  <si>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</si>
  <si>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</si>
  <si>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</si>
  <si>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</si>
  <si>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</si>
  <si>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</si>
  <si>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</si>
  <si>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</si>
  <si>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</si>
  <si>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</si>
  <si>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</si>
  <si>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</si>
  <si>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</si>
  <si>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</si>
  <si>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</si>
  <si>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</si>
  <si>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</si>
  <si>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</si>
  <si>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</si>
  <si>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</si>
  <si>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</si>
  <si>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</si>
  <si>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</si>
  <si>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</si>
  <si>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</si>
  <si>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</si>
  <si>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</si>
  <si>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</si>
  <si>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</si>
  <si>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</si>
  <si>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</si>
  <si>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</si>
  <si>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</si>
  <si>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</si>
  <si>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</si>
  <si>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</si>
  <si>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</si>
  <si>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</si>
  <si>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</si>
  <si>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</si>
  <si>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</si>
  <si>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</si>
  <si>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</si>
  <si>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</si>
  <si>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</si>
  <si>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</si>
  <si>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</si>
  <si>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</si>
  <si>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</si>
  <si>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</si>
  <si>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</si>
  <si>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</si>
  <si>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</si>
  <si>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</si>
  <si>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</si>
  <si>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</si>
  <si>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</si>
  <si>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</si>
  <si>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</si>
  <si>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</si>
  <si>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</si>
  <si>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</si>
  <si>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</si>
  <si>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</si>
  <si>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</si>
  <si>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</si>
  <si>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</si>
  <si>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</si>
  <si>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</si>
  <si>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</si>
  <si>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</si>
  <si>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</si>
  <si>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</si>
  <si>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</si>
  <si>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</si>
  <si>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</si>
  <si>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</si>
  <si>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</si>
  <si>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</si>
  <si>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</si>
  <si>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</si>
  <si>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</si>
  <si>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</si>
  <si>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</si>
  <si>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</si>
  <si>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</si>
  <si>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</si>
  <si>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</si>
  <si>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</si>
  <si>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</si>
  <si>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</si>
  <si>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</si>
  <si>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</si>
  <si>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</si>
  <si>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</si>
  <si>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</si>
  <si>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</si>
  <si>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</si>
  <si>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</si>
  <si>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</si>
  <si>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</si>
  <si>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</si>
  <si>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</si>
  <si>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</si>
  <si>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</si>
  <si>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</si>
  <si>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</si>
  <si>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</si>
  <si>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</si>
  <si>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</si>
  <si>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</si>
  <si>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</si>
  <si>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</si>
  <si>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</si>
  <si>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</si>
  <si>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</si>
  <si>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</si>
  <si>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</si>
  <si>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</si>
  <si>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</si>
  <si>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</si>
  <si>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</si>
  <si>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</si>
  <si>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</si>
  <si>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</si>
  <si>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</si>
  <si>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</si>
  <si>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</si>
  <si>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</si>
  <si>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</si>
  <si>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</si>
  <si>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</si>
  <si>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</si>
  <si>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</si>
  <si>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</si>
  <si>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</si>
  <si>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</si>
  <si>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</si>
  <si>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</si>
  <si>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</si>
  <si>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</si>
  <si>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</si>
  <si>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</si>
  <si>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</si>
  <si>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</si>
  <si>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</si>
  <si>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</si>
  <si>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</si>
  <si>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</si>
  <si>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</si>
  <si>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</si>
  <si>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</si>
  <si>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</si>
  <si>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</si>
  <si>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</si>
  <si>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</si>
  <si>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</si>
  <si>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</si>
  <si>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</si>
  <si>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</si>
  <si>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</si>
  <si>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</si>
  <si>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</si>
  <si>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</si>
  <si>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</si>
  <si>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</si>
  <si>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</si>
  <si>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</si>
  <si>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</si>
  <si>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</si>
  <si>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</si>
  <si>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</si>
  <si>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</si>
  <si>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</si>
  <si>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</si>
  <si>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</si>
  <si>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</si>
  <si>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</si>
  <si>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</si>
  <si>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</si>
  <si>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</si>
  <si>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</si>
  <si>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</si>
  <si>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</si>
  <si>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</si>
  <si>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</si>
  <si>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</si>
  <si>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</si>
  <si>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</si>
  <si>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</si>
  <si>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</si>
  <si>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</si>
  <si>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</si>
  <si>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</si>
  <si>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</si>
  <si>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</si>
  <si>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</si>
  <si>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</si>
  <si>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</si>
  <si>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</si>
  <si>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</si>
  <si>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</si>
  <si>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</si>
  <si>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</si>
  <si>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</si>
  <si>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</si>
  <si>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</si>
  <si>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</si>
  <si>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</si>
  <si>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</si>
  <si>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</si>
  <si>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</si>
  <si>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</si>
  <si>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</si>
  <si>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</si>
  <si>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</si>
  <si>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</si>
  <si>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</si>
  <si>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</si>
  <si>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</si>
  <si>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</si>
  <si>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</si>
  <si>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</si>
  <si>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</si>
  <si>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</si>
  <si>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</si>
  <si>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</si>
  <si>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</si>
  <si>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</si>
  <si>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</si>
  <si>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</si>
  <si>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</si>
  <si>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</si>
  <si>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</si>
  <si>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</si>
  <si>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</si>
  <si>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</si>
  <si>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</si>
  <si>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</si>
  <si>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</si>
  <si>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</si>
  <si>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</si>
  <si>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</si>
  <si>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</si>
  <si>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</si>
  <si>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</si>
  <si>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</si>
  <si>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</si>
  <si>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</si>
  <si>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</si>
  <si>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</si>
  <si>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</si>
  <si>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</si>
  <si>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</si>
  <si>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</si>
  <si>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</si>
  <si>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</si>
  <si>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</si>
  <si>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</si>
  <si>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</si>
  <si>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</si>
  <si>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</si>
  <si>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</si>
  <si>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</si>
  <si>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</si>
  <si>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</si>
  <si>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</si>
  <si>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</si>
  <si>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</si>
  <si>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</si>
  <si>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</si>
  <si>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</si>
  <si>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</si>
  <si>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</si>
  <si>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</si>
  <si>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</si>
  <si>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</si>
  <si>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</si>
  <si>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</si>
  <si>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</si>
  <si>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</si>
  <si>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</si>
  <si>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</si>
  <si>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</si>
  <si>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</si>
  <si>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</si>
  <si>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</si>
  <si>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</si>
  <si>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</si>
  <si>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</si>
  <si>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</si>
  <si>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</si>
  <si>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</si>
  <si>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</si>
  <si>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</si>
  <si>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</si>
  <si>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</si>
  <si>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</si>
  <si>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</si>
  <si>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</si>
  <si>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</si>
  <si>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</si>
  <si>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</si>
  <si>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</si>
  <si>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</si>
  <si>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</si>
  <si>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</si>
  <si>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</si>
  <si>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</si>
  <si>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</si>
  <si>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</si>
  <si>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</si>
  <si>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</si>
  <si>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</si>
  <si>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</si>
  <si>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</si>
  <si>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</si>
  <si>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</si>
  <si>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</si>
  <si>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</si>
  <si>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</si>
  <si>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</si>
  <si>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</si>
  <si>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</si>
  <si>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</si>
  <si>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</si>
  <si>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</si>
  <si>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</si>
  <si>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</si>
  <si>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</si>
  <si>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</si>
  <si>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</si>
  <si>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</si>
  <si>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</si>
  <si>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</si>
  <si>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</si>
  <si>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</si>
  <si>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</si>
  <si>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</si>
  <si>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</si>
  <si>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</si>
  <si>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</si>
  <si>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</si>
  <si>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</si>
  <si>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</si>
  <si>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</si>
  <si>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</si>
  <si>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</si>
  <si>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</si>
  <si>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</si>
  <si>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</si>
  <si>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</si>
  <si>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</si>
  <si>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</si>
  <si>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</si>
  <si>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</si>
  <si>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</si>
  <si>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</si>
  <si>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</si>
  <si>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</si>
  <si>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</si>
  <si>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</si>
  <si>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</si>
  <si>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</si>
  <si>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</si>
  <si>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</si>
  <si>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</si>
  <si>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</si>
  <si>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</si>
  <si>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</si>
  <si>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</si>
  <si>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</si>
  <si>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</si>
  <si>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</si>
  <si>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</si>
  <si>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</si>
  <si>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</si>
  <si>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</si>
  <si>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</si>
  <si>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</si>
  <si>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</si>
  <si>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</si>
  <si>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</si>
  <si>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</si>
  <si>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</si>
  <si>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</si>
  <si>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</si>
  <si>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</si>
  <si>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</si>
  <si>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</si>
  <si>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</si>
  <si>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</si>
  <si>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</si>
  <si>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</si>
  <si>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</si>
  <si>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</si>
  <si>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</si>
  <si>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</si>
  <si>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</si>
  <si>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</si>
  <si>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</si>
  <si>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</si>
  <si>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</si>
  <si>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</si>
  <si>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</si>
  <si>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</si>
  <si>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</si>
  <si>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</si>
  <si>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</si>
  <si>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</si>
  <si>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</si>
  <si>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</si>
  <si>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</si>
  <si>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</si>
  <si>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</si>
  <si>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</si>
  <si>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</si>
  <si>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</si>
  <si>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</si>
  <si>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</si>
  <si>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</si>
  <si>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</si>
  <si>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</si>
  <si>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</si>
  <si>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</si>
  <si>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</si>
  <si>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</si>
  <si>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</si>
  <si>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</si>
  <si>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</si>
  <si>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</si>
  <si>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</si>
  <si>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</si>
  <si>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</si>
  <si>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</si>
  <si>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</si>
  <si>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</si>
  <si>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</si>
  <si>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</si>
  <si>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</si>
  <si>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</si>
  <si>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</si>
  <si>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</si>
  <si>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</si>
  <si>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</si>
  <si>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</si>
  <si>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</si>
  <si>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</si>
  <si>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</si>
  <si>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</si>
  <si>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</si>
  <si>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</si>
  <si>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</si>
  <si>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</si>
  <si>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</si>
  <si>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</si>
  <si>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</si>
  <si>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</si>
  <si>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</si>
  <si>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</si>
  <si>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</si>
  <si>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</si>
  <si>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</si>
  <si>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</si>
  <si>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</si>
  <si>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</si>
  <si>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</si>
  <si>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</si>
  <si>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</si>
  <si>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</si>
  <si>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</si>
  <si>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</si>
  <si>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</si>
  <si>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</si>
  <si>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</si>
  <si>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</si>
  <si>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</si>
  <si>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</si>
  <si>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</si>
  <si>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</si>
  <si>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</si>
  <si>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</si>
  <si>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</si>
  <si>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</si>
  <si>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</si>
  <si>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</si>
  <si>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</si>
  <si>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</si>
  <si>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</si>
  <si>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</si>
  <si>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</si>
  <si>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</si>
  <si>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</si>
  <si>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</si>
  <si>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</si>
  <si>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</si>
  <si>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</si>
  <si>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</si>
  <si>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</si>
  <si>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</si>
  <si>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</si>
  <si>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</si>
  <si>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</si>
  <si>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</si>
  <si>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</si>
  <si>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</si>
  <si>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</si>
  <si>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</si>
  <si>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</si>
  <si>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</si>
  <si>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</si>
  <si>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</si>
  <si>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</si>
  <si>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</si>
  <si>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</si>
  <si>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</si>
  <si>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</si>
  <si>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</si>
  <si>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</si>
  <si>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</si>
  <si>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</si>
  <si>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</si>
  <si>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</si>
  <si>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</si>
  <si>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</si>
  <si>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</si>
  <si>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</si>
  <si>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</si>
  <si>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</si>
  <si>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</si>
  <si>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</si>
  <si>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</si>
  <si>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</si>
  <si>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</si>
  <si>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</si>
  <si>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</si>
  <si>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</si>
  <si>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</si>
  <si>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</si>
  <si>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</si>
  <si>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</si>
  <si>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</si>
  <si>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</si>
  <si>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</si>
  <si>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</si>
  <si>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</si>
  <si>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</si>
  <si>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</si>
  <si>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</si>
  <si>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</si>
  <si>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</si>
  <si>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</si>
  <si>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</si>
  <si>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</si>
  <si>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</si>
  <si>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</si>
  <si>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</si>
  <si>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</si>
  <si>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</si>
  <si>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</si>
  <si>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</si>
  <si>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</si>
  <si>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</si>
  <si>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</si>
  <si>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</si>
  <si>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</si>
  <si>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</si>
  <si>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</si>
  <si>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</si>
  <si>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</si>
  <si>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</si>
  <si>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</si>
  <si>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</si>
  <si>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</si>
  <si>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</si>
  <si>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</si>
  <si>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</si>
  <si>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</si>
  <si>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</si>
  <si>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</si>
  <si>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</si>
  <si>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</si>
  <si>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</si>
  <si>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</si>
  <si>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</si>
  <si>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</si>
  <si>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</si>
  <si>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</si>
  <si>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</si>
  <si>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</si>
  <si>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</si>
  <si>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</si>
  <si>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</si>
  <si>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</si>
  <si>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</si>
  <si>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</si>
  <si>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</si>
  <si>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</si>
  <si>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</si>
  <si>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</si>
  <si>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</si>
  <si>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</si>
  <si>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</si>
  <si>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</si>
  <si>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</si>
  <si>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</si>
  <si>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</si>
  <si>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</si>
  <si>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</si>
  <si>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</si>
  <si>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</si>
  <si>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</si>
  <si>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</si>
  <si>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</si>
  <si>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</si>
  <si>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</si>
  <si>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</si>
  <si>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</si>
  <si>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</si>
  <si>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</si>
  <si>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</si>
  <si>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</si>
  <si>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</si>
  <si>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</si>
  <si>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</si>
  <si>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</si>
  <si>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</si>
  <si>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</si>
  <si>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</si>
  <si>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</si>
  <si>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</si>
  <si>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</si>
  <si>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</si>
  <si>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</si>
  <si>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</si>
  <si>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</si>
  <si>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</si>
  <si>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</si>
  <si>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</si>
  <si>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</si>
  <si>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</si>
  <si>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</si>
  <si>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</si>
  <si>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</si>
  <si>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</si>
  <si>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</si>
  <si>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</si>
  <si>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</si>
  <si>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</si>
  <si>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</si>
  <si>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</si>
  <si>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</si>
  <si>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</si>
  <si>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</si>
  <si>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</si>
  <si>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</si>
  <si>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</si>
  <si>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</si>
  <si>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</si>
  <si>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</si>
  <si>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</si>
  <si>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</si>
  <si>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</si>
  <si>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</si>
  <si>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</si>
  <si>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</si>
  <si>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</si>
  <si>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</si>
  <si>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</si>
  <si>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</si>
  <si>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</si>
  <si>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</si>
  <si>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</si>
  <si>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</si>
  <si>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</si>
  <si>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</si>
  <si>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</si>
  <si>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</si>
  <si>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</si>
  <si>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</si>
  <si>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</si>
  <si>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</si>
  <si>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</si>
  <si>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</si>
  <si>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</si>
  <si>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</si>
  <si>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</si>
  <si>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</si>
  <si>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</si>
  <si>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</si>
  <si>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</si>
  <si>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</si>
  <si>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</si>
  <si>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</si>
  <si>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</si>
  <si>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</si>
  <si>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</si>
  <si>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</si>
  <si>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</si>
  <si>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</si>
  <si>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</si>
  <si>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</si>
  <si>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</si>
  <si>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</si>
  <si>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</si>
  <si>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</si>
  <si>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</si>
  <si>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</si>
  <si>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</si>
  <si>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</si>
  <si>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</si>
  <si>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</si>
  <si>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</si>
  <si>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</si>
  <si>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</si>
  <si>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</si>
  <si>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</si>
  <si>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</si>
  <si>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</si>
  <si>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</si>
  <si>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</si>
  <si>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</si>
  <si>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</si>
  <si>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</si>
  <si>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</si>
  <si>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</si>
  <si>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</si>
  <si>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</si>
  <si>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</si>
  <si>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</si>
  <si>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</si>
  <si>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</si>
  <si>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</si>
  <si>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</si>
  <si>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</si>
  <si>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</si>
  <si>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</si>
  <si>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</si>
  <si>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</si>
  <si>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</si>
  <si>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</si>
  <si>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</si>
  <si>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</si>
  <si>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</si>
  <si>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</si>
  <si>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</si>
  <si>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</si>
  <si>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</si>
  <si>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</si>
  <si>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</si>
  <si>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</si>
  <si>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</si>
  <si>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</si>
  <si>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</si>
  <si>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</si>
  <si>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</si>
  <si>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</si>
  <si>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</si>
  <si>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</si>
  <si>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</si>
  <si>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</si>
  <si>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</si>
  <si>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</si>
  <si>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</si>
  <si>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</si>
  <si>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</si>
  <si>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</si>
  <si>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</si>
  <si>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</si>
  <si>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</si>
  <si>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</si>
  <si>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</si>
  <si>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</si>
  <si>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</si>
  <si>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</si>
  <si>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</si>
  <si>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</si>
  <si>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</si>
  <si>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</si>
  <si>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</si>
  <si>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</si>
  <si>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</si>
  <si>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</si>
  <si>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</si>
  <si>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</si>
  <si>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</si>
  <si>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</si>
  <si>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</si>
  <si>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</si>
  <si>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</si>
  <si>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</si>
  <si>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</si>
  <si>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</si>
  <si>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</si>
  <si>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</si>
  <si>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</si>
  <si>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</si>
  <si>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</si>
  <si>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</si>
  <si>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</si>
  <si>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</si>
  <si>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</si>
  <si>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</si>
  <si>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</si>
  <si>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</si>
  <si>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</si>
  <si>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</si>
  <si>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</si>
  <si>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</si>
  <si>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</si>
  <si>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</si>
  <si>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</si>
  <si>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</si>
  <si>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</si>
  <si>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</si>
  <si>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</si>
  <si>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</si>
  <si>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</si>
  <si>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</si>
  <si>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</si>
  <si>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</si>
  <si>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</si>
  <si>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</si>
  <si>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</si>
  <si>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</si>
  <si>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</si>
  <si>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</si>
  <si>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</si>
  <si>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</si>
  <si>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</si>
  <si>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</si>
  <si>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</si>
  <si>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</si>
  <si>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</si>
  <si>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</si>
  <si>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</si>
  <si>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</si>
  <si>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</si>
  <si>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</si>
  <si>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</si>
  <si>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</si>
  <si>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</si>
  <si>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</si>
  <si>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</si>
  <si>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</si>
  <si>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</si>
  <si>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</si>
  <si>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</si>
  <si>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</si>
  <si>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</si>
  <si>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</si>
  <si>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</si>
  <si>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</si>
  <si>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</si>
  <si>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</si>
  <si>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</si>
  <si>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</si>
  <si>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</si>
  <si>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20 min</t>
  </si>
  <si>
    <t xml:space="preserve"> PCM-20250215-00000830 </t>
  </si>
  <si>
    <t>LTE site still down and  site located in aramco area access issue need special permission</t>
  </si>
  <si>
    <t>PCM-20251206-00000937</t>
  </si>
  <si>
    <t>Site located inside Airport ,limit access during working Hrs/ day only</t>
  </si>
  <si>
    <t>PCM-20251207-00000604</t>
  </si>
  <si>
    <t>60 mins</t>
  </si>
  <si>
    <t>PCM-20251207-00000636</t>
  </si>
  <si>
    <t>150 mins</t>
  </si>
  <si>
    <t>PCM-20251207-00000632</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</si>
  <si>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</si>
  <si>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</si>
  <si>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</si>
  <si>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</si>
  <si>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</si>
  <si>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</si>
  <si>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</si>
  <si>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</si>
  <si>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</si>
  <si>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</si>
  <si>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</si>
  <si>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PCM-20251207-00000607</t>
  </si>
  <si>
    <t>EM team at site TS</t>
  </si>
  <si>
    <t>PCM-20251207-00000618</t>
  </si>
  <si>
    <t>EM team on the way ETA :30 Mins</t>
  </si>
  <si>
    <t>PCM-20251207-00000652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</si>
</sst>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3" totalsRowShown="0" headerRowDxfId="79" dataDxfId="78" headerRowBorderDxfId="76" tableBorderDxfId="77" totalsRowBorderDxfId="75">
  <autoFilter ref="A1:L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4" totalsRowShown="0" headerRowDxfId="46" dataDxfId="45" headerRowBorderDxfId="43" tableBorderDxfId="44" totalsRowBorderDxfId="42">
  <autoFilter ref="A1:L1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335.43591585648392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45998.38434178241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45998.38434178241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45998.38434178241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45998.38434178241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45998.38434178241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45998.38434178241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45998.38434178241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45998.38434178241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45998.38434178241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45998.38434178241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45998.38434178241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45998.38434178241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45998.38434178241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45998.38434178241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45998.38434178241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45998.38434178241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45998.38434178241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45998.38434178241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45998.38434178241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45998.38434178241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45998.38434178241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45998.38434178241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45998.38434178241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45998.38434178241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45998.38434178241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45998.38434178241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45998.38434178241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45998.38434178241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45998.38434178241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45998.38434178241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45998.38434178241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45998.38434178241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45998.38434178241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45998.38434178241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45998.38434178241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45998.38434178241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45998.38434178241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45998.38434178241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45998.38434178241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45998.38434178241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45998.38434178241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45998.38434178241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45998.38434178241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45998.38434178241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45998.38434178241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45998.38434178241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45998.38434178241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45998.38434178241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45998.38434178241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45998.38434178241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45998.38434178241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45998.38434178241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45998.38434178241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45998.38434178241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45998.38434178241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45998.38434178241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45998.38434178241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45998.38434178241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45998.38434178241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45998.38434178241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45998.38434178241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45998.38434178241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45998.38434178241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45998.38434178241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45998.38434178241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45998.38434178241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45998.38434178241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45998.38434178241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45998.38434178241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45998.38434178241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45998.38434178241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45998.38434178241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45998.38434178241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45998.38434178241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45998.38434178241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45998.38434178241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45998.38434178241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45998.38434178241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45998.38434178241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45998.38434178241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45998.38434178241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45998.38434178241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45998.38434178241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45998.38434178241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45998.38434178241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45998.38434178241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45998.38434178241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45998.38434178241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45998.38434178241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45998.38434178241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45998.38434178241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45998.38434178241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45998.38434178241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45998.38434178241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45998.38434178241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45998.38434178241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45998.38434178241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45998.38434178241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45998.38434178241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45998.38434178241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45998.38434178241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45998.38434178241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45998.38434178241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45998.38434178241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45998.38434178241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45998.38434178241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45998.38434178241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45998.38434178241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45998.38434178241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45998.38434178241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45998.38434178241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45998.38434178241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45998.38434178241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45998.38434178241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45998.38434178241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45998.38434178241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45998.38434178241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45998.38434178241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45998.38434178241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45998.38434178241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45998.38434178241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45998.38434178241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45998.38434178241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45998.38434178241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45998.38434178241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45998.38434178241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45998.38434178241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45998.38434178241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45998.38434178241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45998.38434178241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45998.38434178241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45998.38434178241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45998.38434178241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45998.38434178241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45998.38434178241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45998.38434178241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45998.38434178241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45998.38434178241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45998.38434178241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45998.38434178241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45998.38434178241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45998.38434178241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45998.38434178241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45998.38434178241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45998.38434178241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45998.38434178241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45998.38434178241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45998.38434178241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45998.38434178241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45998.38434178241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45998.38434178241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45998.38434178241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45998.38434178241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45998.38434178241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45998.38434178241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45998.38434178241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45998.38434178241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45998.38434178241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45998.38434178241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45998.38434178241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45998.38434178241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45998.38434178241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45998.38434178241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45998.38434178241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45998.38434178241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45998.38434178241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45998.38434178241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45998.38434178241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45998.38434178241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45998.38434178241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45998.38434178241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45998.38434178241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45998.38434178241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45998.38434178241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45998.38434178241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45998.38434178241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45998.38434178241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45998.38434178241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45998.38434178241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45998.38434178241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45998.38434178241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45998.38434178241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45998.38434178241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45998.38434178241</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3773DA1E-FBDD-490F-A05E-D3713F9EFF2C}"/>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173.38450381944858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13.996922800928587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1.0289598379677045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4.6309375000419095E-2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18"/>
      <c r="E7" s="18"/>
      <c r="F7" s="97"/>
      <c r="G7" s="98">
        <f ca="1">IFERROR(NOW()-F7,"-")</f>
        <v>45998.38434178241</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45998.38434178241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45998.38434178241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45998.38434178241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45998.38434178241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45998.38434178241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45998.38434178241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45998.38434178241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45998.38434178241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45998.38434178241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45998.38434178241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45998.38434178241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45998.38434178241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45998.38434178241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45998.38434178241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45998.38434178241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45998.38434178241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45998.38434178241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45998.38434178241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45998.38434178241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45998.38434178241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45998.38434178241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45998.38434178241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45998.38434178241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45998.38434178241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45998.38434178241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45998.38434178241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45998.38434178241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45998.38434178241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45998.38434178241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45998.38434178241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45998.38434178241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45998.38434178241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45998.38434178241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45998.38434178241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45998.38434178241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45998.38434178241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45998.38434178241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45998.38434178241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45998.38434178241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45998.38434178241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45998.38434178241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45998.38434178241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45998.38434178241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45998.38434178241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45998.38434178241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45998.38434178241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45998.38434178241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45998.38434178241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45998.38434178241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45998.38434178241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45998.38434178241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45998.38434178241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45998.38434178241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45998.38434178241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45998.38434178241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45998.38434178241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45998.38434178241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45998.38434178241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45998.38434178241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45998.38434178241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45998.38434178241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45998.38434178241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45998.38434178241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45998.38434178241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45998.38434178241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45998.38434178241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45998.38434178241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45998.38434178241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45998.38434178241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45998.38434178241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45998.38434178241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45998.38434178241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45998.38434178241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45998.38434178241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45998.38434178241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45998.38434178241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45998.38434178241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45998.38434178241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45998.38434178241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45998.38434178241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45998.38434178241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45998.38434178241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45998.38434178241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45998.38434178241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45998.38434178241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45998.38434178241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45998.38434178241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45998.38434178241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45998.38434178241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45998.38434178241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45998.38434178241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45998.38434178241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45998.38434178241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45998.38434178241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45998.38434178241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45998.38434178241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45998.38434178241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45998.38434178241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45998.38434178241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45998.38434178241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45998.38434178241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45998.38434178241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45998.38434178241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45998.38434178241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45998.38434178241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45998.38434178241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45998.38434178241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45998.38434178241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45998.38434178241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45998.38434178241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45998.38434178241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45998.38434178241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45998.38434178241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45998.38434178241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45998.38434178241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45998.38434178241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45998.38434178241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45998.38434178241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45998.38434178241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45998.38434178241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45998.38434178241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45998.38434178241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45998.38434178241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45998.38434178241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45998.38434178241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45998.38434178241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45998.38434178241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45998.38434178241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45998.38434178241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45998.38434178241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45998.38434178241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45998.38434178241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45998.38434178241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45998.38434178241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45998.38434178241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45998.38434178241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45998.38434178241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45998.38434178241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45998.38434178241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45998.38434178241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45998.38434178241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45998.38434178241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45998.38434178241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45998.38434178241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45998.38434178241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45998.38434178241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45998.38434178241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45998.38434178241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45998.38434178241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45998.38434178241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45998.38434178241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45998.38434178241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45998.38434178241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45998.38434178241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45998.38434178241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45998.38434178241</v>
      </c>
      <c r="H163" s="97"/>
      <c r="I163" s="18" t="str">
        <f>IFERROR(VLOOKUP(D163,DB!A:F,6,0),"")</f>
        <v/>
      </c>
      <c r="J163" s="18" t="str">
        <f>IFERROR(VLOOKUP(D163,DB!A:G,7,0),"")</f>
        <v/>
      </c>
      <c r="K163" s="19"/>
      <c r="L163" s="18" t="str">
        <f>IFERROR(VLOOKUP(D163,DB!A:I,9,0),"")</f>
        <v/>
      </c>
    </row>
    <row r="164" spans="1:12" ht="31.5" customHeight="1">
      <c r="A164" s="149"/>
      <c r="B164" s="150" t="str">
        <f>IFERROR(VLOOKUP(D164,DB!A:K,11,0),"")</f>
        <v/>
      </c>
      <c r="C164" s="150"/>
      <c r="D164" s="150"/>
      <c r="E164" s="150"/>
      <c r="F164" s="151"/>
      <c r="G164" s="152">
        <f ca="1">IFERROR(NOW()-F164,"-")</f>
        <v>45998.38434178241</v>
      </c>
      <c r="H164" s="151"/>
      <c r="I164" s="150" t="str">
        <f>IFERROR(VLOOKUP(D164,DB!A:F,6,0),"")</f>
        <v/>
      </c>
      <c r="J164" s="150" t="str">
        <f>IFERROR(VLOOKUP(D164,DB!A:G,7,0),"")</f>
        <v/>
      </c>
      <c r="K164" s="153"/>
      <c r="L164" s="150" t="str">
        <f>IFERROR(VLOOKUP(D164,DB!A:I,9,0),"")</f>
        <v/>
      </c>
    </row>
    <row r="165" spans="1:12" ht="31.5" customHeight="1">
      <c r="A165" s="96"/>
      <c r="B165" s="18" t="str">
        <f>IFERROR(VLOOKUP(D165,DB!A:K,11,0),"")</f>
        <v/>
      </c>
      <c r="C165" s="18"/>
      <c r="D165" s="18"/>
      <c r="E165" s="18"/>
      <c r="F165" s="97"/>
      <c r="G165" s="98">
        <f ca="1">IFERROR(NOW()-F165,"-")</f>
        <v>45998.38434178241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45998.38434178241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45998.38434178241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45998.38434178241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45998.38434178241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45998.38434178241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45998.38434178241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45998.38434178241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45998.38434178241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45998.38434178241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45998.38434178241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45998.38434178241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45998.38434178241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45998.38434178241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45998.38434178241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45998.38434178241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45998.38434178241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45998.38434178241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45998.38434178241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45998.38434178241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45998.38434178241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45998.38434178241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45998.38434178241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45998.38434178241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45998.38434178241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45998.38434178241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45998.38434178241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45998.38434178241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45998.38434178241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45998.38434178241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45998.38434178241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45998.38434178241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45998.38434178241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45998.38434178241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45998.38434178241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45998.38434178241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45998.38434178241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45998.38434178241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45998.38434178241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45998.38434178241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45998.38434178241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45998.38434178241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45998.38434178241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45998.38434178241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45998.38434178241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45998.38434178241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45998.38434178241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45998.38434178241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45998.38434178241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45998.38434178241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45998.38434178241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45998.38434178241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45998.38434178241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45998.38434178241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45998.38434178241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45998.38434178241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45998.38434178241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45998.38434178241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45998.38434178241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45998.38434178241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45998.38434178241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45998.38434178241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45998.38434178241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45998.38434178241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45998.38434178241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45998.38434178241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45998.38434178241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45998.38434178241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45998.38434178241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45998.38434178241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45998.38434178241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45998.38434178241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45998.38434178241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45998.38434178241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45998.38434178241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45998.38434178241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45998.38434178241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45998.38434178241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45998.38434178241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45998.38434178241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45998.38434178241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45998.38434178241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45998.38434178241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45998.38434178241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45998.38434178241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45998.38434178241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45998.38434178241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45998.38434178241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45998.38434178241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45998.38434178241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45998.38434178241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45998.38434178241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45998.38434178241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45998.38434178241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45998.38434178241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45998.38434178241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45998.38434178241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45998.38434178241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45998.38434178241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45998.38434178241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45998.38434178241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45998.38434178241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45998.38434178241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45998.38434178241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45998.38434178241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45998.38434178241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45998.38434178241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45998.38434178241</v>
      </c>
      <c r="H272" s="97"/>
      <c r="I272" s="18" t="str">
        <f>IFERROR(VLOOKUP(D272,DB!A:F,6,0),"")</f>
        <v/>
      </c>
      <c r="J272" s="18" t="str">
        <f>IFERROR(VLOOKUP(D272,DB!A:G,7,0),"")</f>
        <v/>
      </c>
      <c r="K272" s="19"/>
      <c r="L272" s="18" t="str">
        <f>IFERROR(VLOOKUP(D272,DB!A:I,9,0),"")</f>
        <v/>
      </c>
    </row>
    <row r="273" spans="1:12" ht="31.5" customHeight="1">
      <c r="A273" s="149"/>
      <c r="B273" s="150" t="str">
        <f>IFERROR(VLOOKUP(D273,DB!A:K,11,0),"")</f>
        <v/>
      </c>
      <c r="C273" s="150"/>
      <c r="D273" s="150"/>
      <c r="E273" s="150"/>
      <c r="F273" s="151"/>
      <c r="G273" s="152">
        <f ca="1">IFERROR(NOW()-F273,"-")</f>
        <v>45998.38434178241</v>
      </c>
      <c r="H273" s="151"/>
      <c r="I273" s="150" t="str">
        <f>IFERROR(VLOOKUP(D273,DB!A:F,6,0),"")</f>
        <v/>
      </c>
      <c r="J273" s="150" t="str">
        <f>IFERROR(VLOOKUP(D273,DB!A:G,7,0),"")</f>
        <v/>
      </c>
      <c r="K273" s="153"/>
      <c r="L273" s="150" t="str">
        <f>IFERROR(VLOOKUP(D273,DB!A:I,9,0),"")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45998.38434178241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45998.38434178241</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45998.38434178241</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45998.38434178241</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45998.38434178241</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45998.38434178241</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45998.38434178241</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45998.38434178241</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45998.38434178241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45998.38434178241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45998.38434178241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45998.38434178241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45998.38434178241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45998.38434178241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45998.38434178241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45998.38434178241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45998.38434178241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45998.38434178241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45998.38434178241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45998.38434178241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45998.38434178241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45998.38434178241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45998.38434178241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45998.38434178241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45998.38434178241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45998.38434178241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45998.38434178241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45998.38434178241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45998.38434178241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45998.38434178241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45998.38434178241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45998.38434178241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45998.38434178241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45998.38434178241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45998.38434178241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45998.38434178241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45998.38434178241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45998.38434178241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45998.38434178241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45998.38434178241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45998.38434178241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45998.38434178241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45998.38434178241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45998.38434178241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45998.38434178241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45998.38434178241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45998.38434178241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45998.38434178241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45998.38434178241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45998.38434178241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45998.38434178241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45998.38434178241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45998.38434178241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45998.38434178241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45998.38434178241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45998.38434178241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45998.38434178241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45998.38434178241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45998.38434178241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45998.38434178241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45998.38434178241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45998.38434178241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45998.38434178241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45998.38434178241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45998.38434178241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45998.38434178241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45998.38434178241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45998.38434178241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45998.38434178241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45998.38434178241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45998.38434178241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45998.38434178241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45998.38434178241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45998.38434178241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45998.38434178241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45998.38434178241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45998.38434178241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45998.38434178241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45998.38434178241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45998.38434178241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45998.38434178241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45998.38434178241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45998.38434178241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45998.38434178241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45998.38434178241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45998.38434178241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45998.38434178241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45998.38434178241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45998.38434178241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45998.38434178241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45998.38434178241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45998.38434178241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45998.38434178241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45998.38434178241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45998.38434178241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45998.38434178241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45998.38434178241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45998.38434178241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45998.38434178241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45998.38434178241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45998.38434178241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45998.38434178241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45998.38434178241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45998.38434178241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45998.38434178241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45998.38434178241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45998.38434178241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45998.38434178241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45998.38434178241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45998.38434178241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45998.38434178241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45998.38434178241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45998.38434178241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45998.38434178241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45998.38434178241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45998.38434178241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45998.38434178241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45998.38434178241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45998.38434178241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45998.38434178241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45998.38434178241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45998.38434178241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45998.38434178241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45998.38434178241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45998.38434178241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45998.38434178241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45998.38434178241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45998.38434178241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45998.38434178241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45998.38434178241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45998.38434178241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45998.38434178241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45998.38434178241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45998.38434178241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45998.38434178241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45998.38434178241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45998.38434178241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45998.38434178241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45998.38434178241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45998.38434178241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45998.38434178241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45998.38434178241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45998.38434178241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45998.38434178241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45998.38434178241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45998.38434178241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45998.38434178241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45998.38434178241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45998.38434178241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45998.38434178241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45998.38434178241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45998.38434178241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45998.38434178241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45998.38434178241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45998.38434178241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45998.38434178241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45998.38434178241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45998.38434178241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45998.38434178241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45998.38434178241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45998.38434178241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45998.38434178241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45998.38434178241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45998.38434178241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45998.38434178241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45998.38434178241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45998.38434178241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45998.38434178241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45998.38434178241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45998.38434178241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45998.38434178241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45998.38434178241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45998.38434178241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45998.38434178241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45998.38434178241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45998.38434178241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45998.38434178241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45998.38434178241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45998.38434178241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45998.38434178241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45998.38434178241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45998.38434178241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45998.38434178241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45998.38434178241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45998.38434178241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45998.38434178241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45998.38434178241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45998.38434178241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45998.38434178241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45998.38434178241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45998.38434178241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45998.38434178241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45998.38434178241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45998.38434178241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45998.38434178241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45998.38434178241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45998.38434178241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45998.38434178241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45998.38434178241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45998.38434178241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45998.38434178241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45998.38434178241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45998.38434178241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45998.38434178241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45998.38434178241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45998.38434178241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45998.38434178241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45998.38434178241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45998.38434178241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45998.38434178241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45998.38434178241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45998.38434178241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45998.38434178241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45998.38434178241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45998.38434178241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45998.38434178241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45998.38434178241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45998.38434178241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45998.38434178241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45998.38434178241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45998.38434178241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45998.38434178241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45998.38434178241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45998.38434178241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45998.38434178241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45998.38434178241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45998.38434178241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45998.38434178241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45998.38434178241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45998.38434178241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45998.38434178241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45998.38434178241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45998.38434178241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45998.38434178241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45998.38434178241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45998.38434178241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45998.38434178241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45998.38434178241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45998.38434178241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45998.38434178241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45998.38434178241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45998.38434178241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45998.38434178241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45998.38434178241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45998.38434178241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45998.38434178241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45998.38434178241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45998.38434178241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45998.38434178241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45998.38434178241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45998.38434178241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45998.38434178241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45998.38434178241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45998.38434178241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45998.38434178241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45998.38434178241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45998.38434178241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45998.38434178241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45998.38434178241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45998.38434178241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45998.38434178241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45998.38434178241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45998.38434178241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45998.38434178241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45998.38434178241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45998.38434178241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45998.38434178241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45998.38434178241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45998.38434178241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45998.38434178241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45998.38434178241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45998.38434178241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45998.38434178241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45998.38434178241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45998.38434178241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45998.38434178241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45998.38434178241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45998.38434178241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45998.38434178241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45998.38434178241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45998.38434178241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45998.38434178241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45998.38434178241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45998.38434178241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45998.38434178241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45998.38434178241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45998.38434178241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45998.38434178241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45998.38434178241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45998.38434178241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45998.38434178241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45998.38434178241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45998.38434178241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45998.38434178241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45998.38434178241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45998.38434178241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45998.38434178241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45998.38434178241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45998.38434178241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45998.38434178241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45998.38434178241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45998.38434178241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45998.38434178241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45998.38434178241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45998.38434178241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45998.38434178241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45998.38434178241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45998.38434178241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45998.38434178241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45998.38434178241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45998.38434178241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45998.38434178241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45998.38434178241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45998.38434178241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45998.38434178241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45998.38434178241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45998.38434178241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45998.38434178241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45998.38434178241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45998.38434178241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45998.38434178241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45998.38434178241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45998.38434178241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45998.38434178241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45998.38434178241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45998.38434178241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45998.38434178241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45998.38434178241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45998.38434178241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45998.38434178241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45998.38434178241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45998.38434178241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45998.38434178241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45998.38434178241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45998.38434178241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45998.38434178241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45998.38434178241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45998.38434178241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45998.38434178241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45998.38434178241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45998.38434178241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45998.38434178241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45998.38434178241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45998.38434178241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45998.38434178241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45998.38434178241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45998.38434178241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45998.38434178241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45998.38434178241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45998.38434178241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45998.38434178241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45998.38434178241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45998.38434178241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45998.38434178241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45998.38434178241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45998.38434178241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45998.38434178241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45998.38434178241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45998.38434178241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45998.38434178241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45998.38434178241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45998.38434178241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45998.38434178241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45998.38434178241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45998.38434178241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45998.38434178241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45998.38434178241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45998.38434178241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45998.38434178241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45998.38434178241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45998.38434178241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45998.38434178241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45998.38434178241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45998.38434178241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45998.38434178241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45998.38434178241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45998.38434178241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45998.38434178241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45998.38434178241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45998.38434178241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45998.38434178241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45998.38434178241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45998.38434178241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45998.38434178241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45998.38434178241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45998.38434178241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45998.38434178241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45998.38434178241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45998.38434178241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45998.38434178241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45998.38434178241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45998.38434178241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45998.38434178241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45998.38434178241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45998.38434178241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45998.38434178241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45998.38434178241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45998.38434178241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45998.38434178241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45998.38434178241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45998.38434178241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45998.38434178241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45998.38434178241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45998.38434178241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45998.38434178241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45998.38434178241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45998.38434178241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45998.38434178241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45998.38434178241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45998.38434178241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45998.38434178241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45998.38434178241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45998.38434178241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45998.38434178241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45998.38434178241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45998.38434178241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45998.38434178241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45998.38434178241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45998.38434178241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45998.38434178241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45998.38434178241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45998.38434178241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45998.38434178241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45998.38434178241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45998.38434178241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45998.38434178241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45998.38434178241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45998.38434178241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45998.38434178241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45998.38434178241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45998.38434178241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45998.38434178241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45998.38434178241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45998.38434178241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45998.38434178241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45998.38434178241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45998.38434178241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45998.38434178241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45998.38434178241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45998.38434178241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45998.38434178241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45998.38434178241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45998.38434178241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45998.38434178241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45998.38434178241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45998.38434178241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45998.38434178241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45998.38434178241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45998.38434178241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45998.38434178241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45998.38434178241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45998.38434178241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45998.38434178241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45998.38434178241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45998.38434178241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45998.38434178241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45998.38434178241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45998.38434178241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45998.38434178241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45998.38434178241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45998.38434178241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45998.38434178241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45998.38434178241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45998.38434178241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45998.38434178241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45998.38434178241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45998.38434178241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45998.38434178241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45998.38434178241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45998.38434178241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45998.38434178241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45998.38434178241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45998.38434178241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45998.38434178241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45998.38434178241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45998.38434178241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45998.38434178241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45998.38434178241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45998.38434178241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45998.38434178241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45998.38434178241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45998.38434178241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45998.38434178241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45998.38434178241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45998.38434178241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45998.38434178241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45998.38434178241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45998.38434178241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45998.38434178241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45998.38434178241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45998.38434178241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45998.38434178241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45998.38434178241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45998.38434178241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45998.38434178241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45998.38434178241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45998.38434178241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45998.38434178241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45998.38434178241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45998.38434178241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45998.38434178241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45998.38434178241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45998.38434178241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45998.38434178241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45998.38434178241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45998.38434178241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45998.38434178241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45998.38434178241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45998.38434178241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45998.38434178241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45998.38434178241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45998.38434178241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45998.38434178241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45998.38434178241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45998.38434178241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45998.38434178241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45998.38434178241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45998.38434178241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45998.38434178241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45998.38434178241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45998.38434178241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45998.38434178241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45998.38434178241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45998.38434178241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45998.38434178241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45998.38434178241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45998.38434178241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45998.38434178241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45998.38434178241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45998.38434178241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45998.38434178241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45998.38434178241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45998.38434178241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45998.38434178241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45998.38434178241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45998.38434178241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45998.38434178241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45998.38434178241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45998.38434178241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45998.38434178241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45998.38434178241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45998.38434178241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45998.38434178241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45998.38434178241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45998.38434178241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45998.38434178241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45998.38434178241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45998.38434178241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45998.38434178241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45998.38434178241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45998.38434178241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45998.38434178241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45998.38434178241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45998.38434178241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45998.38434178241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45998.38434178241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45998.38434178241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45998.38434178241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45998.38434178241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45998.38434178241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45998.38434178241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45998.38434178241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45998.38434178241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45998.38434178241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45998.38434178241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45998.38434178241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45998.38434178241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45998.38434178241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45998.38434178241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45998.38434178241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45998.38434178241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45998.38434178241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45998.38434178241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45998.38434178241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45998.38434178241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45998.38434178241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45998.38434178241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45998.38434178241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45998.38434178241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45998.38434178241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45998.38434178241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45998.38434178241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45998.38434178241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45998.38434178241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45998.38434178241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45998.38434178241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45998.38434178241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45998.38434178241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45998.38434178241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45998.38434178241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45998.38434178241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45998.38434178241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45998.38434178241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45998.38434178241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45998.38434178241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45998.38434178241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45998.38434178241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45998.38434178241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45998.38434178241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45998.38434178241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45998.38434178241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45998.38434178241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45998.38434178241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45998.38434178241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45998.38434178241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45998.38434178241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45998.38434178241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45998.38434178241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45998.38434178241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45998.38434178241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45998.38434178241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45998.38434178241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45998.38434178241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45998.38434178241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45998.38434178241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45998.38434178241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45998.38434178241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45998.38434178241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45998.38434178241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45998.38434178241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45998.38434178241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45998.38434178241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45998.38434178241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45998.38434178241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45998.38434178241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45998.38434178241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45998.38434178241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45998.38434178241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45998.38434178241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45998.38434178241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45998.38434178241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45998.38434178241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45998.38434178241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45998.38434178241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45998.38434178241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45998.38434178241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45998.38434178241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45998.38434178241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45998.38434178241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45998.38434178241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45998.38434178241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45998.38434178241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45998.38434178241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45998.38434178241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45998.38434178241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45998.38434178241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45998.38434178241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45998.38434178241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45998.38434178241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45998.38434178241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45998.38434178241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45998.38434178241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45998.38434178241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45998.38434178241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45998.38434178241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45998.38434178241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45998.38434178241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45998.38434178241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45998.38434178241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45998.38434178241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45998.38434178241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45998.38434178241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45998.38434178241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45998.38434178241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45998.38434178241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45998.38434178241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45998.38434178241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45998.38434178241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45998.38434178241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45998.38434178241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45998.38434178241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45998.38434178241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45998.38434178241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45998.38434178241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45998.38434178241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45998.38434178241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45998.38434178241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45998.38434178241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45998.38434178241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45998.38434178241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45998.38434178241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45998.38434178241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45998.38434178241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45998.38434178241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45998.38434178241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45998.38434178241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45998.38434178241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45998.38434178241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45998.38434178241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45998.38434178241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45998.38434178241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45998.38434178241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45998.38434178241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45998.38434178241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45998.38434178241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45998.38434178241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45998.38434178241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45998.38434178241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45998.38434178241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45998.38434178241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45998.38434178241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45998.38434178241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45998.38434178241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45998.38434178241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45998.38434178241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45998.38434178241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45998.38434178241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45998.38434178241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45998.38434178241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45998.38434178241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45998.38434178241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45998.38434178241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45998.38434178241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45998.38434178241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45998.38434178241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45998.38434178241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45998.38434178241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45998.38434178241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45998.38434178241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45998.38434178241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45998.38434178241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45998.38434178241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45998.38434178241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45998.38434178241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45998.38434178241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45998.38434178241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45998.38434178241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45998.38434178241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45998.38434178241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45998.38434178241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45998.38434178241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45998.38434178241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45998.38434178241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45998.38434178241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45998.38434178241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45998.38434178241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45998.38434178241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45998.38434178241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45998.38434178241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45998.38434178241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45998.38434178241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45998.38434178241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45998.38434178241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45998.38434178241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45998.38434178241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45998.38434178241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45998.38434178241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45998.38434178241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45998.38434178241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45998.38434178241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45998.38434178241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45998.38434178241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45998.38434178241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45998.38434178241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45998.38434178241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45998.38434178241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45998.38434178241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45998.38434178241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45998.38434178241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45998.38434178241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45998.38434178241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45998.38434178241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45998.38434178241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45998.38434178241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45998.38434178241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45998.38434178241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45998.38434178241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45998.38434178241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45998.38434178241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45998.38434178241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45998.38434178241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45998.38434178241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45998.38434178241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45998.38434178241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45998.38434178241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45998.38434178241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45998.38434178241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45998.38434178241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45998.38434178241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45998.38434178241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45998.38434178241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45998.38434178241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45998.38434178241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45998.38434178241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45998.38434178241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45998.38434178241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45998.38434178241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45998.38434178241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45998.38434178241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45998.38434178241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45998.38434178241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45998.38434178241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45998.38434178241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45998.38434178241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45998.38434178241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45998.38434178241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45998.38434178241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45998.38434178241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45998.38434178241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45998.38434178241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45998.38434178241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45998.38434178241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45998.38434178241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45998.38434178241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45998.38434178241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45998.38434178241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45998.38434178241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45998.38434178241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45998.38434178241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45998.38434178241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45998.38434178241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45998.38434178241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45998.38434178241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45998.38434178241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45998.38434178241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45998.38434178241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45998.38434178241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45998.38434178241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45998.38434178241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45998.38434178241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45998.38434178241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45998.38434178241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45998.38434178241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45998.38434178241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45998.38434178241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45998.38434178241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45998.38434178241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45998.38434178241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45998.38434178241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45998.38434178241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45998.38434178241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45998.38434178241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45998.38434178241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45998.38434178241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45998.38434178241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45998.38434178241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45998.38434178241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45998.38434178241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45998.38434178241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45998.38434178241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45998.38434178241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45998.38434178241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45998.38434178241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45998.38434178241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45998.38434178241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45998.38434178241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45998.38434178241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45998.38434178241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45998.38434178241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45998.38434178241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45998.38434178241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45998.38434178241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45998.38434178241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45998.38434178241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45998.38434178241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45998.38434178241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45998.38434178241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45998.38434178241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45998.38434178241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45998.38434178241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45998.38434178241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45998.38434178241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45998.38434178241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45998.38434178241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45998.38434178241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45998.38434178241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45998.38434178241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45998.38434178241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45998.38434178241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45998.38434178241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45998.38434178241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45998.38434178241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45998.38434178241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45998.38434178241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45998.38434178241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45998.38434178241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45998.38434178241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45998.38434178241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45998.38434178241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45998.38434178241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45998.38434178241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45998.38434178241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45998.38434178241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45998.38434178241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45998.38434178241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45998.38434178241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45998.38434178241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45998.38434178241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45998.38434178241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45998.38434178241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45998.38434178241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45998.38434178241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45998.38434178241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45998.38434178241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45998.38434178241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45998.38434178241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45998.38434178241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45998.38434178241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45998.38434178241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45998.38434178241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45998.38434178241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45998.38434178241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45998.38434178241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45998.38434178241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45998.38434178241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45998.38434178241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45998.38434178241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45998.38434178241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45998.38434178241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45998.38434178241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45998.38434178241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45998.38434178241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45998.38434178241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45998.38434178241</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4"/>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294.90362418981385</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4" ca="1" si="0">IFERROR(NOW()-F3,"")</f>
        <v>0.85100844907719875</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29582</v>
      </c>
      <c r="E4" s="90" t="s">
        <v>39106</v>
      </c>
      <c r="F4" s="91">
        <v>45998.350740740738</v>
      </c>
      <c r="G4" s="92">
        <f t="shared" ca="1" si="0"/>
        <v>3.3601041672227439E-2</v>
      </c>
      <c r="H4" s="91">
        <v>45998.353842592594</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35887</v>
      </c>
      <c r="E5" s="90" t="s">
        <v>39106</v>
      </c>
      <c r="F5" s="91">
        <v>45998.36996527778</v>
      </c>
      <c r="G5" s="92">
        <f t="shared" ca="1" si="0"/>
        <v>1.4376504630490672E-2</v>
      </c>
      <c r="H5" s="91">
        <v>45998.364340277774</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32959</v>
      </c>
      <c r="E6" s="90" t="s">
        <v>39106</v>
      </c>
      <c r="F6" s="91">
        <v>45998.368622685186</v>
      </c>
      <c r="G6" s="92">
        <f t="shared" ca="1" si="0"/>
        <v>1.5719097224064171E-2</v>
      </c>
      <c r="H6" s="91">
        <v>45998.36277777778</v>
      </c>
      <c r="I6" s="107" t="str">
        <f>IFERROR(VLOOKUP(D6,DB!A:F,6,0),"")</f>
        <v>SCECO</v>
      </c>
      <c r="J6" s="107" t="str">
        <f>IFERROR(VLOOKUP(D6,DB!A:G,7,0),"")</f>
        <v>Vandalized</v>
      </c>
      <c r="K6" s="93" t="s">
        <v>39130</v>
      </c>
      <c r="L6" s="87" t="str">
        <f>IFERROR(VLOOKUP(D6,DB!A:I,9,0),"")</f>
        <v>Latis</v>
      </c>
    </row>
    <row r="7" spans="1:16" ht="15" customHeight="1">
      <c r="A7" s="107"/>
      <c r="B7" s="107" t="str">
        <f>IFERROR(VLOOKUP(D7,DB!A:K,11,0),"")</f>
        <v/>
      </c>
      <c r="C7" s="89"/>
      <c r="D7" s="87"/>
      <c r="E7" s="90"/>
      <c r="F7" s="91"/>
      <c r="G7" s="92">
        <f t="shared" ca="1" si="0"/>
        <v>45998.38434178241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45998.38434178241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45998.38434178241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45998.38434178241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45998.38434178241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45998.38434178241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45998.38434178241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45998.38434178241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45998.38434178241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45998.38434178241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45998.38434178241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45998.38434178241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45998.38434178241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45998.38434178241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45998.38434178241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45998.38434178241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45998.38434178241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45998.38434178241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45998.38434178241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45998.38434178241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45998.38434178241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45998.38434178241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45998.38434178241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45998.38434178241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45998.38434178241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45998.38434178241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45998.38434178241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45998.38434178241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45998.38434178241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45998.38434178241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45998.38434178241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45998.38434178241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45998.38434178241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45998.38434178241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45998.38434178241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45998.38434178241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45998.38434178241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45998.38434178241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45998.38434178241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45998.38434178241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45998.38434178241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45998.38434178241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45998.38434178241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45998.38434178241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45998.38434178241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45998.38434178241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45998.38434178241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45998.38434178241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ref="G55:G118" ca="1" si="1">IFERROR(NOW()-F55,"")</f>
        <v>45998.38434178241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45998.38434178241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45998.38434178241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45998.38434178241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45998.38434178241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45998.38434178241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45998.38434178241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45998.38434178241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45998.38434178241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45998.38434178241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45998.38434178241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45998.38434178241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45998.38434178241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45998.38434178241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45998.38434178241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45998.38434178241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45998.38434178241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45998.38434178241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45998.38434178241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45998.38434178241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45998.38434178241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45998.38434178241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45998.38434178241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45998.38434178241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45998.38434178241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45998.38434178241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45998.38434178241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45998.38434178241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45998.38434178241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45998.38434178241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45998.38434178241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45998.38434178241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45998.38434178241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45998.38434178241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45998.38434178241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45998.38434178241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45998.38434178241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45998.38434178241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45998.38434178241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45998.38434178241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45998.38434178241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45998.38434178241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45998.38434178241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45998.38434178241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45998.38434178241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45998.38434178241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45998.38434178241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45998.38434178241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45998.38434178241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45998.38434178241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45998.38434178241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45998.38434178241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45998.38434178241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45998.38434178241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45998.38434178241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45998.38434178241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45998.38434178241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45998.38434178241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45998.38434178241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45998.38434178241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45998.38434178241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45998.38434178241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45998.38434178241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45998.38434178241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ref="G119:G164" ca="1" si="2">IFERROR(NOW()-F119,"")</f>
        <v>45998.38434178241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45998.38434178241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45998.38434178241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45998.38434178241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45998.38434178241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45998.38434178241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45998.38434178241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45998.38434178241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45998.38434178241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45998.38434178241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45998.38434178241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45998.38434178241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45998.38434178241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45998.38434178241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45998.38434178241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45998.38434178241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45998.38434178241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45998.38434178241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45998.38434178241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45998.38434178241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45998.38434178241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45998.38434178241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45998.38434178241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45998.38434178241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45998.38434178241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45998.38434178241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45998.38434178241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45998.38434178241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45998.38434178241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45998.38434178241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45998.38434178241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45998.38434178241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45998.38434178241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45998.38434178241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45998.38434178241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45998.38434178241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45998.38434178241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45998.38434178241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45998.38434178241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45998.38434178241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45998.38434178241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45998.38434178241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45998.38434178241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45998.38434178241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45998.38434178241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45998.38434178241</v>
      </c>
      <c r="H164" s="91"/>
      <c r="I164" s="107" t="str">
        <f>IFERROR(VLOOKUP(D164,DB!A:F,6,0),"")</f>
        <v/>
      </c>
      <c r="J164" s="107" t="str">
        <f>IFERROR(VLOOKUP(D164,DB!A:G,7,0),"")</f>
        <v/>
      </c>
      <c r="K164" s="93"/>
      <c r="L164" s="87" t="str">
        <f>IFERROR(VLOOKUP(D164,DB!A:I,9,0),"")</f>
        <v/>
      </c>
    </row>
  </sheetData>
  <dataValidations count="2">
    <dataValidation allowBlank="1" showInputMessage="1" showErrorMessage="1" sqref="E1" xr:uid="{A4F81451-56CC-4543-9497-104C4E44EE4B}"/>
    <dataValidation type="list" allowBlank="1" showInputMessage="1" showErrorMessage="1" sqref="E2:E1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F15" sqref="F15"/>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106.55228159722174</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72.195464467593411</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49.723230671297642</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17.011043171296478</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1.2768533564812969</v>
      </c>
      <c r="H6" s="38">
        <v>45997.093599537038</v>
      </c>
      <c r="I6" s="37" t="str">
        <f>IFERROR(VLOOKUP(D6,DB!A:F,6,0),"")</f>
        <v>SCECO</v>
      </c>
      <c r="J6" s="37" t="str">
        <f>IFERROR(VLOOKUP(D6,DB!A:G,7,0),"")</f>
        <v>In progress</v>
      </c>
      <c r="K6" s="37" t="s">
        <v>39140</v>
      </c>
      <c r="L6" s="37" t="str">
        <f>IFERROR(VLOOKUP(D6,DB!A:I,9,0),"")</f>
        <v>Latis</v>
      </c>
    </row>
    <row r="7" spans="1:13">
      <c r="A7" s="37" t="s">
        <v>39141</v>
      </c>
      <c r="B7" s="37" t="s">
        <v>5445</v>
      </c>
      <c r="C7" s="37">
        <v>1</v>
      </c>
      <c r="D7" s="37" t="s">
        <v>32347</v>
      </c>
      <c r="E7" s="37" t="s">
        <v>39106</v>
      </c>
      <c r="F7" s="38">
        <v>45998.3516087963</v>
      </c>
      <c r="G7" s="131">
        <f t="shared" ref="G7:G31" ca="1" si="3">IFERROR(NOW()-F7,"")</f>
        <v>3.2732986110204365E-2</v>
      </c>
      <c r="H7" s="38">
        <v>45998.345462962963</v>
      </c>
      <c r="I7" s="37" t="str">
        <f>IFERROR(VLOOKUP(D7,DB!A:F,6,0),"")</f>
        <v>SCECO</v>
      </c>
      <c r="J7" s="37" t="str">
        <f>IFERROR(VLOOKUP(D7,DB!A:G,7,0),"")</f>
        <v>Good</v>
      </c>
      <c r="K7" s="37" t="s">
        <v>39142</v>
      </c>
      <c r="L7" s="37" t="str">
        <f>IFERROR(VLOOKUP(D7,DB!A:I,9,0),"")</f>
        <v>Latis</v>
      </c>
    </row>
    <row r="8" spans="1:13">
      <c r="A8" s="37" t="s">
        <v>39143</v>
      </c>
      <c r="B8" s="37" t="s">
        <v>5445</v>
      </c>
      <c r="C8" s="37">
        <v>1</v>
      </c>
      <c r="D8" s="37" t="s">
        <v>36671</v>
      </c>
      <c r="E8" s="37" t="s">
        <v>39106</v>
      </c>
      <c r="F8" s="38">
        <v>45998.360636574071</v>
      </c>
      <c r="G8" s="131">
        <f t="shared" ca="1" si="3"/>
        <v>2.3705208339379169E-2</v>
      </c>
      <c r="H8" s="38">
        <v>45998.354733796295</v>
      </c>
      <c r="I8" s="37" t="str">
        <f>IFERROR(VLOOKUP(D8,DB!A:F,6,0),"")</f>
        <v>SCECO</v>
      </c>
      <c r="J8" s="37" t="str">
        <f>IFERROR(VLOOKUP(D8,DB!A:G,7,0),"")</f>
        <v>Dead</v>
      </c>
      <c r="K8" s="37" t="s">
        <v>39144</v>
      </c>
      <c r="L8" s="37" t="str">
        <f>IFERROR(VLOOKUP(D8,DB!A:I,9,0),"")</f>
        <v>Latis</v>
      </c>
    </row>
    <row r="9" spans="1:13">
      <c r="A9" s="37" t="s">
        <v>39145</v>
      </c>
      <c r="B9" s="37" t="str">
        <f>IFERROR(VLOOKUP(D9,DB!A:K,11,0),"")</f>
        <v>R5</v>
      </c>
      <c r="C9" s="37">
        <v>1</v>
      </c>
      <c r="D9" s="37" t="s">
        <v>33724</v>
      </c>
      <c r="E9" s="37" t="s">
        <v>39106</v>
      </c>
      <c r="F9" s="38">
        <v>45998.375590277778</v>
      </c>
      <c r="G9" s="131">
        <f t="shared" ca="1" si="3"/>
        <v>8.75150463252794E-3</v>
      </c>
      <c r="H9" s="38">
        <v>45998.369340277779</v>
      </c>
      <c r="I9" s="37" t="str">
        <f>IFERROR(VLOOKUP(D9,DB!A:F,6,0),"")</f>
        <v>SCECO</v>
      </c>
      <c r="J9" s="37" t="str">
        <f>IFERROR(VLOOKUP(D9,DB!A:G,7,0),"")</f>
        <v>Good</v>
      </c>
      <c r="K9" s="37" t="s">
        <v>39144</v>
      </c>
      <c r="L9" s="37" t="str">
        <f>IFERROR(VLOOKUP(D9,DB!A:I,9,0),"")</f>
        <v>Latis</v>
      </c>
    </row>
    <row r="10" spans="1:13">
      <c r="A10" s="37"/>
      <c r="B10" s="37" t="str">
        <f>IFERROR(VLOOKUP(D10,DB!A:K,11,0),"")</f>
        <v/>
      </c>
      <c r="C10" s="37"/>
      <c r="D10" s="156"/>
      <c r="E10" s="37"/>
      <c r="F10" s="38"/>
      <c r="G10" s="131">
        <f t="shared" ca="1" si="3"/>
        <v>45998.38434178241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45998.38434178241</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45998.38434178241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45998.38434178241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45998.38434178241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45998.38434178241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45998.38434178241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45998.38434178241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45998.38434178241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45998.38434178241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45998.38434178241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45998.38434178241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45998.38434178241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45998.38434178241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45998.38434178241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45998.38434178241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45998.38434178241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45998.38434178241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45998.38434178241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45998.38434178241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45998.38434178241</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45998.38434178241</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45998.38434178241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45998.38434178241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45998.38434178241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45998.38434178241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45998.38434178241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45998.38434178241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45998.38434178241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45998.38434178241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45998.38434178241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45998.38434178241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45998.38434178241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45998.38434178241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45998.38434178241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45998.38434178241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45998.38434178241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45998.38434178241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45998.38434178241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45998.38434178241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45998.38434178241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45998.38434178241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45998.38434178241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45998.38434178241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45998.38434178241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45998.38434178241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45998.38434178241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45998.38434178241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45998.38434178241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45998.38434178241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45998.38434178241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45998.38434178241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45998.38434178241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45998.38434178241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45998.38434178241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45998.38434178241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45998.38434178241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45998.38434178241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45998.38434178241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45998.38434178241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45998.38434178241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45998.38434178241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45998.38434178241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45998.38434178241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45998.38434178241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45998.38434178241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45998.38434178241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45998.38434178241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45998.38434178241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45998.38434178241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45998.38434178241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45998.38434178241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45998.38434178241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45998.38434178241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45998.38434178241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45998.38434178241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45998.38434178241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45998.38434178241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45998.38434178241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45998.38434178241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45998.38434178241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45998.38434178241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45998.38434178241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45998.38434178241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45998.38434178241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45998.38434178241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45998.38434178241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45998.38434178241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45998.38434178241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45998.38434178241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45998.38434178241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45998.38434178241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45998.38434178241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45998.38434178241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45998.38434178241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45998.38434178241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45998.38434178241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45998.38434178241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45998.38434178241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45998.38434178241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45998.38434178241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45998.38434178241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45998.38434178241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45998.38434178241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45998.38434178241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45998.38434178241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45998.38434178241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45998.38434178241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45998.38434178241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45998.38434178241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45998.38434178241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45998.38434178241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45998.38434178241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45998.38434178241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45998.38434178241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45998.38434178241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45998.38434178241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45998.38434178241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45998.38434178241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45998.38434178241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45998.38434178241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45998.38434178241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45998.38434178241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45998.38434178241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45998.38434178241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45998.38434178241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45998.38434178241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45998.38434178241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45998.38434178241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45998.38434178241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45998.38434178241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45998.38434178241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45998.38434178241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45998.38434178241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45998.38434178241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45998.38434178241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45998.38434178241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45998.38434178241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45998.38434178241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45998.38434178241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45998.38434178241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45998.38434178241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45998.38434178241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45998.38434178241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45998.38434178241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45998.38434178241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45998.38434178241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45998.38434178241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45998.38434178241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45998.38434178241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45998.38434178241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45998.38434178241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45998.38434178241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45998.38434178241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45998.38434178241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45998.38434178241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45998.38434178241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45998.38434178241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45998.38434178241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45998.38434178241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45998.38434178241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45998.38434178241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45998.38434178241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45998.38434178241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45998.38434178241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45998.38434178241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45998.38434178241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45998.38434178241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45998.38434178241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45998.38434178241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45998.38434178241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45998.38434178241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45998.38434178241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45998.38434178241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45998.38434178241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45998.38434178241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45998.38434178241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45998.38434178241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45998.38434178241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45998.38434178241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45998.38434178241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45998.38434178241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45998.38434178241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45998.38434178241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45998.38434178241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45998.38434178241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45998.38434178241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45998.38434178241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45998.38434178241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45998.38434178241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45998.38434178241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45998.38434178241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45998.38434178241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45998.38434178241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45998.38434178241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45998.38434178241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45998.38434178241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45998.38434178241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45998.38434178241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45998.38434178241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45998.38434178241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45998.38434178241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45998.38434178241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45998.38434178241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45998.38434178241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45998.38434178241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45998.38434178241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45998.38434178241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45998.38434178241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45998.38434178241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45998.38434178241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45998.38434178241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45998.38434178241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45998.38434178241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45998.38434178241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45998.38434178241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45998.38434178241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45998.38434178241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45998.38434178241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45998.38434178241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45998.38434178241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45998.38434178241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45998.38434178241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45998.38434178241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45998.38434178241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45998.38434178241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45998.38434178241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45998.38434178241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45998.38434178241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45998.38434178241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45998.38434178241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45998.38434178241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45998.38434178241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45998.38434178241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45998.38434178241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45998.38434178241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45998.38434178241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45998.38434178241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45998.38434178241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45998.38434178241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45998.38434178241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45998.38434178241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45998.38434178241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45998.38434178241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45998.38434178241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45998.38434178241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45998.38434178241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45998.38434178241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45998.38434178241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45998.38434178241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45998.38434178241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45998.38434178241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45998.38434178241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45998.38434178241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45998.38434178241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45998.38434178241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45998.38434178241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45998.38434178241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45998.38434178241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45998.38434178241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45998.38434178241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45998.38434178241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45998.38434178241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45998.38434178241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45998.38434178241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45998.38434178241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45998.38434178241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45998.38434178241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45998.38434178241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45998.38434178241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45998.38434178241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45998.38434178241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45998.38434178241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45998.38434178241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45998.38434178241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45998.38434178241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45998.38434178241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45998.38434178241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45998.38434178241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45998.38434178241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45998.38434178241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45998.38434178241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45998.38434178241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45998.38434178241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45998.38434178241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45998.38434178241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45998.38434178241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45998.38434178241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45998.38434178241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45998.38434178241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45998.38434178241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45998.38434178241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45998.38434178241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45998.38434178241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45998.38434178241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45998.38434178241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45998.38434178241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45998.38434178241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45998.38434178241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45998.38434178241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45998.38434178241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45998.38434178241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45998.38434178241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45998.38434178241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45998.38434178241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45998.38434178241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45998.38434178241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45998.38434178241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45998.38434178241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45998.38434178241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45998.38434178241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45998.38434178241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45998.38434178241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45998.38434178241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45998.38434178241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45998.38434178241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45998.38434178241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45998.38434178241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45998.38434178241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45998.38434178241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45998.38434178241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45998.38434178241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45998.38434178241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45998.38434178241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45998.38434178241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45998.38434178241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45998.38434178241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45998.38434178241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45998.38434178241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45998.38434178241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45998.38434178241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45998.38434178241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45998.38434178241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45998.38434178241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45998.38434178241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45998.38434178241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45998.38434178241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45998.38434178241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45998.38434178241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45998.38434178241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45998.38434178241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45998.38434178241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45998.38434178241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45998.38434178241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45998.38434178241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45998.38434178241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45998.38434178241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45998.38434178241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45998.38434178241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45998.38434178241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45998.38434178241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45998.38434178241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45998.38434178241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45998.38434178241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45998.38434178241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45998.38434178241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45998.38434178241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45998.38434178241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45998.38434178241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45998.38434178241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45998.38434178241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45998.38434178241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45998.38434178241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45998.38434178241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45998.38434178241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45998.38434178241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45998.38434178241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45998.38434178241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45998.38434178241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45998.38434178241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45998.38434178241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45998.38434178241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45998.38434178241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45998.38434178241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45998.38434178241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45998.38434178241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45998.38434178241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45998.38434178241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45998.38434178241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45998.38434178241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45998.38434178241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45998.38434178241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45998.38434178241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45998.38434178241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45998.38434178241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45998.38434178241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45998.38434178241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45998.38434178241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45998.38434178241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45998.38434178241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45998.38434178241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45998.38434178241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45998.38434178241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45998.38434178241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45998.38434178241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45998.38434178241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45998.38434178241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45998.38434178241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45998.38434178241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45998.38434178241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45998.38434178241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45998.38434178241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45998.38434178241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45998.38434178241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45998.38434178241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45998.38434178241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45998.38434178241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45998.38434178241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45998.38434178241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45998.38434178241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45998.38434178241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45998.38434178241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45998.38434178241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45998.38434178241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45998.38434178241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45998.38434178241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45998.38434178241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45998.38434178241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45998.38434178241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45998.38434178241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45998.38434178241</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45998.38434178241</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2025-12-07T06:14:24Z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