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77" documentId="120_S{2AC9BD13-BADA-5192-A53E-5A8FF88502F6}" xr6:coauthVersionLast="47" xr6:coauthVersionMax="47" xr10:uidLastSave="{108AD0E5-66B7-4D59-9D96-D6770A83A78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2" i="9"/>
  <c r="G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<sst xmlns="http://schemas.openxmlformats.org/spreadsheetml/2006/main" count="181587" uniqueCount="39208">
  <si>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</si>
  <si>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</si>
  <si>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</si>
  <si>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</si>
  <si>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</si>
  <si>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</si>
  <si>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</si>
  <si>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</si>
  <si>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</si>
  <si>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</si>
  <si>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</si>
  <si>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</si>
  <si>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</si>
  <si>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</si>
  <si>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</si>
  <si>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</si>
  <si>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</si>
  <si>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</si>
  <si>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</si>
  <si>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</si>
  <si>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</si>
  <si>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</si>
  <si>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</si>
  <si>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</si>
  <si>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</si>
  <si>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</si>
  <si>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</si>
  <si>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</si>
  <si>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</si>
  <si>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</si>
  <si>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</si>
  <si>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</si>
  <si>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</si>
  <si>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</si>
  <si>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</si>
  <si>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</si>
  <si>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</si>
  <si>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</si>
  <si>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</si>
  <si>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</si>
  <si>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</si>
  <si>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</si>
  <si>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</si>
  <si>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</si>
  <si>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</si>
  <si>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</si>
  <si>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</si>
  <si>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</si>
  <si>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</si>
  <si>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</si>
  <si>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</si>
  <si>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</si>
  <si>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</si>
  <si>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</si>
  <si>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</si>
  <si>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</si>
  <si>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</si>
  <si>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</si>
  <si>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</si>
  <si>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</si>
  <si>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</si>
  <si>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</si>
  <si>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</si>
  <si>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</si>
  <si>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</si>
  <si>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</si>
  <si>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</si>
  <si>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</si>
  <si>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</si>
  <si>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</si>
  <si>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</si>
  <si>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</si>
  <si>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</si>
  <si>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</si>
  <si>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</si>
  <si>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</si>
  <si>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</si>
  <si>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</si>
  <si>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</si>
  <si>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</si>
  <si>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</si>
  <si>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</si>
  <si>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</si>
  <si>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</si>
  <si>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</si>
  <si>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</si>
  <si>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</si>
  <si>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</si>
  <si>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</si>
  <si>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</si>
  <si>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</si>
  <si>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</si>
  <si>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</si>
  <si>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</si>
  <si>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</si>
  <si>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</si>
  <si>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</si>
  <si>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</si>
  <si>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</si>
  <si>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</si>
  <si>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</si>
  <si>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</si>
  <si>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</si>
  <si>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</si>
  <si>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</si>
  <si>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</si>
  <si>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</si>
  <si>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</si>
  <si>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</si>
  <si>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</si>
  <si>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</si>
  <si>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</si>
  <si>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</si>
  <si>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</si>
  <si>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</si>
  <si>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</si>
  <si>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</si>
  <si>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</si>
  <si>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</si>
  <si>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</si>
  <si>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</si>
  <si>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</si>
  <si>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</si>
  <si>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</si>
  <si>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</si>
  <si>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</si>
  <si>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</si>
  <si>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</si>
  <si>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</si>
  <si>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</si>
  <si>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</si>
  <si>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</si>
  <si>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</si>
  <si>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</si>
  <si>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</si>
  <si>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</si>
  <si>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</si>
  <si>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</si>
  <si>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</si>
  <si>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</si>
  <si>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</si>
  <si>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</si>
  <si>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</si>
  <si>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</si>
  <si>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</si>
  <si>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</si>
  <si>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</si>
  <si>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</si>
  <si>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</si>
  <si>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</si>
  <si>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</si>
  <si>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</si>
  <si>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</si>
  <si>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</si>
  <si>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</si>
  <si>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</si>
  <si>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</si>
  <si>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</si>
  <si>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</si>
  <si>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</si>
  <si>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</si>
  <si>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</si>
  <si>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</si>
  <si>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</si>
  <si>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</si>
  <si>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</si>
  <si>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</si>
  <si>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</si>
  <si>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</si>
  <si>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</si>
  <si>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</si>
  <si>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</si>
  <si>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</si>
  <si>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</si>
  <si>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</si>
  <si>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</si>
  <si>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</si>
  <si>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</si>
  <si>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</si>
  <si>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</si>
  <si>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</si>
  <si>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</si>
  <si>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</si>
  <si>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</si>
  <si>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</si>
  <si>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</si>
  <si>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</si>
  <si>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</si>
  <si>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</si>
  <si>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</si>
  <si>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</si>
  <si>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</si>
  <si>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</si>
  <si>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</si>
  <si>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</si>
  <si>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</si>
  <si>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</si>
  <si>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</si>
  <si>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</si>
  <si>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</si>
  <si>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</si>
  <si>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</si>
  <si>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</si>
  <si>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</si>
  <si>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</si>
  <si>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</si>
  <si>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</si>
  <si>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</si>
  <si>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</si>
  <si>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</si>
  <si>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</si>
  <si>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</si>
  <si>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</si>
  <si>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</si>
  <si>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</si>
  <si>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</si>
  <si>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</si>
  <si>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</si>
  <si>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</si>
  <si>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</si>
  <si>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</si>
  <si>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</si>
  <si>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</si>
  <si>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</si>
  <si>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</si>
  <si>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</si>
  <si>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</si>
  <si>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</si>
  <si>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</si>
  <si>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</si>
  <si>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</si>
  <si>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</si>
  <si>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</si>
  <si>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</si>
  <si>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</si>
  <si>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</si>
  <si>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</si>
  <si>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</si>
  <si>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</si>
  <si>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</si>
  <si>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</si>
  <si>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</si>
  <si>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</si>
  <si>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</si>
  <si>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</si>
  <si>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</si>
  <si>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</si>
  <si>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</si>
  <si>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</si>
  <si>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</si>
  <si>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</si>
  <si>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</si>
  <si>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</si>
  <si>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</si>
  <si>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</si>
  <si>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</si>
  <si>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</si>
  <si>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</si>
  <si>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</si>
  <si>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</si>
  <si>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</si>
  <si>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</si>
  <si>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</si>
  <si>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</si>
  <si>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</si>
  <si>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</si>
  <si>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</si>
  <si>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</si>
  <si>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</si>
  <si>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</si>
  <si>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</si>
  <si>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</si>
  <si>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</si>
  <si>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</si>
  <si>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</si>
  <si>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</si>
  <si>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</si>
  <si>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</si>
  <si>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</si>
  <si>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</si>
  <si>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</si>
  <si>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</si>
  <si>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</si>
  <si>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</si>
  <si>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</si>
  <si>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</si>
  <si>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</si>
  <si>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</si>
  <si>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</si>
  <si>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</si>
  <si>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</si>
  <si>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</si>
  <si>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</si>
  <si>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</si>
  <si>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</si>
  <si>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</si>
  <si>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</si>
  <si>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</si>
  <si>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</si>
  <si>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</si>
  <si>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</si>
  <si>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</si>
  <si>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</si>
  <si>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</si>
  <si>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</si>
  <si>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</si>
  <si>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</si>
  <si>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</si>
  <si>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</si>
  <si>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</si>
  <si>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</si>
  <si>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</si>
  <si>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</si>
  <si>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</si>
  <si>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</si>
  <si>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</si>
  <si>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</si>
  <si>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</si>
  <si>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</si>
  <si>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</si>
  <si>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</si>
  <si>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</si>
  <si>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</si>
  <si>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</si>
  <si>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</si>
  <si>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</si>
  <si>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</si>
  <si>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</si>
  <si>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</si>
  <si>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</si>
  <si>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</si>
  <si>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</si>
  <si>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</si>
  <si>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</si>
  <si>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</si>
  <si>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</si>
  <si>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</si>
  <si>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</si>
  <si>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</si>
  <si>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</si>
  <si>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</si>
  <si>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</si>
  <si>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</si>
  <si>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</si>
  <si>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</si>
  <si>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</si>
  <si>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</si>
  <si>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</si>
  <si>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</si>
  <si>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</si>
  <si>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</si>
  <si>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</si>
  <si>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</si>
  <si>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</si>
  <si>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</si>
  <si>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</si>
  <si>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</si>
  <si>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</si>
  <si>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</si>
  <si>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</si>
  <si>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</si>
  <si>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</si>
  <si>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</si>
  <si>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</si>
  <si>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</si>
  <si>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</si>
  <si>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</si>
  <si>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</si>
  <si>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</si>
  <si>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</si>
  <si>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</si>
  <si>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</si>
  <si>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</si>
  <si>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</si>
  <si>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</si>
  <si>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</si>
  <si>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</si>
  <si>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</si>
  <si>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</si>
  <si>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</si>
  <si>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</si>
  <si>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</si>
  <si>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</si>
  <si>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</si>
  <si>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</si>
  <si>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</si>
  <si>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</si>
  <si>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</si>
  <si>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</si>
  <si>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</si>
  <si>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</si>
  <si>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</si>
  <si>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</si>
  <si>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</si>
  <si>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</si>
  <si>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</si>
  <si>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</si>
  <si>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</si>
  <si>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</si>
  <si>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</si>
  <si>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</si>
  <si>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</si>
  <si>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</si>
  <si>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</si>
  <si>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</si>
  <si>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</si>
  <si>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</si>
  <si>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</si>
  <si>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</si>
  <si>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</si>
  <si>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</si>
  <si>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</si>
  <si>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</si>
  <si>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</si>
  <si>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</si>
  <si>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</si>
  <si>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</si>
  <si>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</si>
  <si>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</si>
  <si>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</si>
  <si>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</si>
  <si>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</si>
  <si>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</si>
  <si>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</si>
  <si>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</si>
  <si>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</si>
  <si>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</si>
  <si>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</si>
  <si>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</si>
  <si>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</si>
  <si>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</si>
  <si>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</si>
  <si>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</si>
  <si>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</si>
  <si>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</si>
  <si>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</si>
  <si>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</si>
  <si>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</si>
  <si>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</si>
  <si>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</si>
  <si>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</si>
  <si>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</si>
  <si>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</si>
  <si>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</si>
  <si>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</si>
  <si>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</si>
  <si>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</si>
  <si>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</si>
  <si>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</si>
  <si>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</si>
  <si>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</si>
  <si>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</si>
  <si>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</si>
  <si>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</si>
  <si>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</si>
  <si>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</si>
  <si>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</si>
  <si>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</si>
  <si>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</si>
  <si>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</si>
  <si>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</si>
  <si>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</si>
  <si>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</si>
  <si>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</si>
  <si>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</si>
  <si>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</si>
  <si>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</si>
  <si>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</si>
  <si>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</si>
  <si>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</si>
  <si>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</si>
  <si>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</si>
  <si>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</si>
  <si>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</si>
  <si>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</si>
  <si>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</si>
  <si>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</si>
  <si>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</si>
  <si>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</si>
  <si>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</si>
  <si>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</si>
  <si>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</si>
  <si>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</si>
  <si>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</si>
  <si>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</si>
  <si>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</si>
  <si>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</si>
  <si>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</si>
  <si>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</si>
  <si>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</si>
  <si>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</si>
  <si>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</si>
  <si>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</si>
  <si>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</si>
  <si>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</si>
  <si>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</si>
  <si>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</si>
  <si>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</si>
  <si>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</si>
  <si>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</si>
  <si>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</si>
  <si>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</si>
  <si>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</si>
  <si>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</si>
  <si>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</si>
  <si>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</si>
  <si>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</si>
  <si>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</si>
  <si>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</si>
  <si>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</si>
  <si>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</si>
  <si>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</si>
  <si>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</si>
  <si>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</si>
  <si>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</si>
  <si>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</si>
  <si>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</si>
  <si>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</si>
  <si>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</si>
  <si>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</si>
  <si>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</si>
  <si>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</si>
  <si>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</si>
  <si>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</si>
  <si>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</si>
  <si>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</si>
  <si>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</si>
  <si>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</si>
  <si>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</si>
  <si>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</si>
  <si>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</si>
  <si>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</si>
  <si>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</si>
  <si>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</si>
  <si>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</si>
  <si>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</si>
  <si>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</si>
  <si>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</si>
  <si>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</si>
  <si>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</si>
  <si>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</si>
  <si>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</si>
  <si>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</si>
  <si>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</si>
  <si>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</si>
  <si>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</si>
  <si>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</si>
  <si>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</si>
  <si>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</si>
  <si>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</si>
  <si>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</si>
  <si>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</si>
  <si>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</si>
  <si>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</si>
  <si>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</si>
  <si>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</si>
  <si>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</si>
  <si>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</si>
  <si>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</si>
  <si>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</si>
  <si>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</si>
  <si>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</si>
  <si>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</si>
  <si>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</si>
  <si>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</si>
  <si>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</si>
  <si>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</si>
  <si>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</si>
  <si>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</si>
  <si>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</si>
  <si>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</si>
  <si>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</si>
  <si>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</si>
  <si>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</si>
  <si>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</si>
  <si>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</si>
  <si>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</si>
  <si>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</si>
  <si>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</si>
  <si>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</si>
  <si>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</si>
  <si>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</si>
  <si>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</si>
  <si>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</si>
  <si>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</si>
  <si>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</si>
  <si>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</si>
  <si>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</si>
  <si>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</si>
  <si>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</si>
  <si>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</si>
  <si>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</si>
  <si>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</si>
  <si>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</si>
  <si>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</si>
  <si>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</si>
  <si>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</si>
  <si>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</si>
  <si>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</si>
  <si>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</si>
  <si>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</si>
  <si>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</si>
  <si>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</si>
  <si>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</si>
  <si>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</si>
  <si>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</si>
  <si>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</si>
  <si>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</si>
  <si>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</si>
  <si>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</si>
  <si>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</si>
  <si>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</si>
  <si>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</si>
  <si>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</si>
  <si>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</si>
  <si>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</si>
  <si>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</si>
  <si>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</si>
  <si>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</si>
  <si>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</si>
  <si>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</si>
  <si>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</si>
  <si>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</si>
  <si>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</si>
  <si>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</si>
  <si>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</si>
  <si>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</si>
  <si>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</si>
  <si>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</si>
  <si>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</si>
  <si>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</si>
  <si>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</si>
  <si>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</si>
  <si>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</si>
  <si>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</si>
  <si>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</si>
  <si>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</si>
  <si>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</si>
  <si>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</si>
  <si>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</si>
  <si>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</si>
  <si>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</si>
  <si>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</si>
  <si>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</si>
  <si>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</si>
  <si>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</si>
  <si>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</si>
  <si>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</si>
  <si>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</si>
  <si>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</si>
  <si>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</si>
  <si>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</si>
  <si>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</si>
  <si>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</si>
  <si>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</si>
  <si>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</si>
  <si>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</si>
  <si>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</si>
  <si>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</si>
  <si>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</si>
  <si>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</si>
  <si>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</si>
  <si>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</si>
  <si>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</si>
  <si>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</si>
  <si>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</si>
  <si>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</si>
  <si>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</si>
  <si>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</si>
  <si>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</si>
  <si>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</si>
  <si>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</si>
  <si>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</si>
  <si>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</si>
  <si>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</si>
  <si>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</si>
  <si>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</si>
  <si>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</si>
  <si>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</si>
  <si>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</si>
  <si>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</si>
  <si>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</si>
  <si>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</si>
  <si>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</si>
  <si>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</si>
  <si>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</si>
  <si>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</si>
  <si>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</si>
  <si>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</si>
  <si>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</si>
  <si>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</si>
  <si>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</si>
  <si>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</si>
  <si>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</si>
  <si>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</si>
  <si>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</si>
  <si>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</si>
  <si>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</si>
  <si>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</si>
  <si>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</si>
  <si>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</si>
  <si>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</si>
  <si>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</si>
  <si>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</si>
  <si>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</si>
  <si>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</si>
  <si>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</si>
  <si>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</si>
  <si>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</si>
  <si>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</si>
  <si>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</si>
  <si>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</si>
  <si>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</si>
  <si>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</si>
  <si>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</si>
  <si>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</si>
  <si>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</si>
  <si>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</si>
  <si>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</si>
  <si>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</si>
  <si>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</si>
  <si>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</si>
  <si>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</si>
  <si>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</si>
  <si>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</si>
  <si>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</si>
  <si>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</si>
  <si>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</si>
  <si>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</si>
  <si>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</si>
  <si>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</si>
  <si>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</si>
  <si>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</si>
  <si>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</si>
  <si>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</si>
  <si>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</si>
  <si>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</si>
  <si>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</si>
  <si>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</si>
  <si>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</si>
  <si>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</si>
  <si>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</si>
  <si>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</si>
  <si>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</si>
  <si>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</si>
  <si>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</si>
  <si>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</si>
  <si>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</si>
  <si>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</si>
  <si>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</si>
  <si>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</si>
  <si>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</si>
  <si>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</si>
  <si>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</si>
  <si>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</si>
  <si>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</si>
  <si>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</si>
  <si>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</si>
  <si>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</si>
  <si>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</si>
  <si>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</si>
  <si>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</si>
  <si>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</si>
  <si>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</si>
  <si>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</si>
  <si>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</si>
  <si>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</si>
  <si>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</si>
  <si>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</si>
  <si>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</si>
  <si>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</si>
  <si>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</si>
  <si>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</si>
  <si>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</si>
  <si>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</si>
  <si>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</si>
  <si>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</si>
  <si>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</si>
  <si>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</si>
  <si>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</si>
  <si>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</si>
  <si>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</si>
  <si>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</si>
  <si>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</si>
  <si>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</si>
  <si>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</si>
  <si>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</si>
  <si>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</si>
  <si>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</si>
  <si>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</si>
  <si>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</si>
  <si>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</si>
  <si>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</si>
  <si>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</si>
  <si>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</si>
  <si>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</si>
  <si>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</si>
  <si>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</si>
  <si>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</si>
  <si>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</si>
  <si>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</si>
  <si>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</si>
  <si>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</si>
  <si>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</si>
  <si>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</si>
  <si>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</si>
  <si>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</si>
  <si>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</si>
  <si>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</si>
  <si>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</si>
  <si>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</si>
  <si>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</si>
  <si>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</si>
  <si>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</si>
  <si>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</si>
  <si>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</si>
  <si>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</si>
  <si>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</si>
  <si>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</si>
  <si>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</si>
  <si>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</si>
  <si>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</si>
  <si>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</si>
  <si>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</si>
  <si>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</si>
  <si>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</si>
  <si>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</si>
  <si>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</si>
  <si>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</si>
  <si>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</si>
  <si>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</si>
  <si>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</si>
  <si>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</si>
  <si>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</si>
  <si>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</si>
  <si>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</si>
  <si>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</si>
  <si>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</si>
  <si>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</si>
  <si>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</si>
  <si>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</si>
  <si>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</si>
  <si>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</si>
  <si>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</si>
  <si>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</si>
  <si>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</si>
  <si>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</si>
  <si>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</si>
  <si>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</si>
  <si>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</si>
  <si>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</si>
  <si>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</si>
  <si>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</si>
  <si>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</si>
  <si>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</si>
  <si>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</si>
  <si>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</si>
  <si>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</si>
  <si>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</si>
  <si>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</si>
  <si>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</si>
  <si>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</si>
  <si>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</si>
  <si>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</si>
  <si>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</si>
  <si>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</si>
  <si>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</si>
  <si>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</si>
  <si>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</si>
  <si>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</si>
  <si>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</si>
  <si>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</si>
  <si>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</si>
  <si>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</si>
  <si>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</si>
  <si>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</si>
  <si>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</si>
  <si>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</si>
  <si>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</si>
  <si>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</si>
  <si>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</si>
  <si>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</si>
  <si>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</si>
  <si>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</si>
  <si>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</si>
  <si>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</si>
  <si>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</si>
  <si>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</si>
  <si>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</si>
  <si>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</si>
  <si>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</si>
  <si>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</si>
  <si>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</si>
  <si>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</si>
  <si>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</si>
  <si>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</si>
  <si>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</si>
  <si>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</si>
  <si>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</si>
  <si>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</si>
  <si>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</si>
  <si>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</si>
  <si>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</si>
  <si>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</si>
  <si>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</si>
  <si>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</si>
  <si>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</si>
  <si>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</si>
  <si>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</si>
  <si>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</si>
  <si>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</si>
  <si>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</si>
  <si>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</si>
  <si>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</si>
  <si>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</si>
  <si>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</si>
  <si>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</si>
  <si>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</si>
  <si>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</si>
  <si>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</si>
  <si>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</si>
  <si>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</si>
  <si>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</si>
  <si>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</si>
  <si>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</si>
  <si>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</si>
  <si>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</si>
  <si>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</si>
  <si>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</si>
  <si>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</si>
  <si>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</si>
  <si>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</si>
  <si>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</si>
  <si>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</si>
  <si>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</si>
  <si>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</si>
  <si>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</si>
  <si>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</si>
  <si>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</si>
  <si>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</si>
  <si>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</si>
  <si>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</si>
  <si>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</si>
  <si>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</si>
  <si>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</si>
  <si>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</si>
  <si>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</si>
  <si>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</si>
  <si>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</si>
  <si>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</si>
  <si>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</si>
  <si>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</si>
  <si>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</si>
  <si>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</si>
  <si>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</si>
  <si>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</si>
  <si>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</si>
  <si>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</si>
  <si>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</si>
  <si>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</si>
  <si>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</si>
  <si>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</si>
  <si>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</si>
  <si>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</si>
  <si>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</si>
  <si>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</si>
  <si>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</si>
  <si>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</si>
  <si>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</si>
  <si>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</si>
  <si>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</si>
  <si>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</si>
  <si>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</si>
  <si>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</si>
  <si>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</si>
  <si>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</si>
  <si>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</si>
  <si>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</si>
  <si>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</si>
  <si>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</si>
  <si>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</si>
  <si>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</si>
  <si>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</si>
  <si>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</si>
  <si>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</si>
  <si>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</si>
  <si>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</si>
  <si>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</si>
  <si>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</si>
  <si>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</si>
  <si>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</si>
  <si>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</si>
  <si>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</si>
  <si>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</si>
  <si>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</si>
  <si>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</si>
  <si>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</si>
  <si>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</si>
  <si>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</si>
  <si>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</si>
  <si>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</si>
  <si>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</si>
  <si>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</si>
  <si>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</si>
  <si>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</si>
  <si>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</si>
  <si>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</si>
  <si>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</si>
  <si>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</si>
  <si>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</si>
  <si>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</si>
  <si>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</si>
  <si>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</si>
  <si>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</si>
  <si>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</si>
  <si>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</si>
  <si>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</si>
  <si>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</si>
  <si>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</si>
  <si>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</si>
  <si>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</si>
  <si>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</si>
  <si>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</si>
  <si>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</si>
  <si>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</si>
  <si>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</si>
  <si>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</si>
  <si>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</si>
  <si>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</si>
  <si>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</si>
  <si>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</si>
  <si>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</si>
  <si>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</si>
  <si>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</si>
  <si>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</si>
  <si>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</si>
  <si>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</si>
  <si>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</si>
  <si>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</si>
  <si>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</si>
  <si>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</si>
  <si>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</si>
  <si>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</si>
  <si>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</si>
  <si>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</si>
  <si>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</si>
  <si>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</si>
  <si>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</si>
  <si>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</si>
  <si>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</si>
  <si>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</si>
  <si>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</si>
  <si>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</si>
  <si>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</si>
  <si>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</si>
  <si>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</si>
  <si>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</si>
  <si>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</si>
  <si>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</si>
  <si>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</si>
  <si>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</si>
  <si>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</si>
  <si>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</si>
  <si>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</si>
  <si>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</si>
  <si>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</si>
  <si>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</si>
  <si>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</si>
  <si>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</si>
  <si>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</si>
  <si>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</si>
  <si>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</si>
  <si>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</si>
  <si>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</si>
  <si>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</si>
  <si>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</si>
  <si>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</si>
  <si>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</si>
  <si>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</si>
  <si>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</si>
  <si>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</si>
  <si>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</si>
  <si>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</si>
  <si>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</si>
  <si>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</si>
  <si>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</si>
  <si>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</si>
  <si>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</si>
  <si>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</si>
  <si>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</si>
  <si>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</si>
  <si>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</si>
  <si>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</si>
  <si>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</si>
  <si>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</si>
  <si>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</si>
  <si>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</si>
  <si>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</si>
  <si>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</si>
  <si>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</si>
  <si>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</si>
  <si>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</si>
  <si>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</si>
  <si>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</si>
  <si>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</si>
  <si>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</si>
  <si>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</si>
  <si>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</si>
  <si>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</si>
  <si>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</si>
  <si>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</si>
  <si>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</si>
  <si>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</si>
  <si>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</si>
  <si>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</si>
  <si>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</si>
  <si>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</si>
  <si>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</si>
  <si>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</si>
  <si>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</si>
  <si>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</si>
  <si>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</si>
  <si>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</si>
  <si>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</si>
  <si>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</si>
  <si>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</si>
  <si>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</si>
  <si>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</si>
  <si>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</si>
  <si>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</si>
  <si>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</si>
  <si>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</si>
  <si>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</si>
  <si>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</si>
  <si>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</si>
  <si>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</si>
  <si>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</si>
  <si>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</si>
  <si>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</si>
  <si>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</si>
  <si>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</si>
  <si>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</si>
  <si>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</si>
  <si>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</si>
  <si>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</si>
  <si>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</si>
  <si>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</si>
  <si>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</si>
  <si>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</si>
  <si>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</si>
  <si>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</si>
  <si>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</si>
  <si>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</si>
  <si>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</si>
  <si>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</si>
  <si>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</si>
  <si>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</si>
  <si>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</si>
  <si>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</si>
  <si>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</si>
  <si>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</si>
  <si>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</si>
  <si>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</si>
  <si>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</si>
  <si>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</si>
  <si>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</si>
  <si>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</si>
  <si>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</si>
  <si>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</si>
  <si>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</si>
  <si>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</si>
  <si>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</si>
  <si>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</si>
  <si>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</si>
  <si>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</si>
  <si>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</si>
  <si>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</si>
  <si>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</si>
  <si>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</si>
  <si>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</si>
  <si>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</si>
  <si>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</si>
  <si>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</si>
  <si>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</si>
  <si>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</si>
  <si>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</si>
  <si>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</si>
  <si>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</si>
  <si>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</si>
  <si>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</si>
  <si>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</si>
  <si>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</si>
  <si>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</si>
  <si>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</si>
  <si>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</si>
  <si>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</si>
  <si>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</si>
  <si>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</si>
  <si>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</si>
  <si>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</si>
  <si>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</si>
  <si>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</si>
  <si>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</si>
  <si>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</si>
  <si>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</si>
  <si>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</si>
  <si>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</si>
  <si>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</si>
  <si>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</si>
  <si>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</si>
  <si>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</si>
  <si>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</si>
  <si>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</si>
  <si>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</si>
  <si>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</si>
  <si>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</si>
  <si>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</si>
  <si>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</si>
  <si>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</si>
  <si>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</si>
  <si>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</si>
  <si>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</si>
  <si>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</si>
  <si>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</si>
  <si>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</si>
  <si>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</si>
  <si>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</si>
  <si>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</si>
  <si>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</si>
  <si>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</si>
  <si>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</si>
  <si>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</si>
  <si>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</si>
  <si>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</si>
  <si>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</si>
  <si>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</si>
  <si>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</si>
  <si>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</si>
  <si>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</si>
  <si>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</si>
  <si>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</si>
  <si>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</si>
  <si>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</si>
  <si>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</si>
  <si>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</si>
  <si>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</si>
  <si>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</si>
  <si>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</si>
  <si>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</si>
  <si>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</si>
  <si>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</si>
  <si>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</si>
  <si>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</si>
  <si>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</si>
  <si>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</si>
  <si>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</si>
  <si>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</si>
  <si>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</si>
  <si>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</si>
  <si>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</si>
  <si>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</si>
  <si>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</si>
  <si>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</si>
  <si>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</si>
  <si>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</si>
  <si>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</si>
  <si>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</si>
  <si>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</si>
  <si>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</si>
  <si>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</si>
  <si>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</si>
  <si>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</si>
  <si>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</si>
  <si>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</si>
  <si>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</si>
  <si>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</si>
  <si>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</si>
  <si>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</si>
  <si>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</si>
  <si>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</si>
  <si>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</si>
  <si>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</si>
  <si>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</si>
  <si>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</si>
  <si>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</si>
  <si>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</si>
  <si>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</si>
  <si>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</si>
  <si>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</si>
  <si>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</si>
  <si>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</si>
  <si>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</si>
  <si>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</si>
  <si>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</si>
  <si>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</si>
  <si>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</si>
  <si>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</si>
  <si>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</si>
  <si>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</si>
  <si>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</si>
  <si>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</si>
  <si>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</si>
  <si>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</si>
  <si>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</si>
  <si>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</si>
  <si>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</si>
  <si>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</si>
  <si>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</si>
  <si>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</si>
  <si>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</si>
  <si>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</si>
  <si>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</si>
  <si>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</si>
  <si>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</si>
  <si>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</si>
  <si>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</si>
  <si>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</si>
  <si>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</si>
  <si>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</si>
  <si>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</si>
  <si>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</si>
  <si>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</si>
  <si>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</si>
  <si>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</si>
  <si>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</si>
  <si>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</si>
  <si>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</si>
  <si>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</si>
  <si>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</si>
  <si>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</si>
  <si>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</si>
  <si>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</si>
  <si>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</si>
  <si>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</si>
  <si>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</si>
  <si>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</si>
  <si>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</si>
  <si>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</si>
  <si>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</si>
  <si>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</si>
  <si>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</si>
  <si>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</si>
  <si>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</si>
  <si>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</si>
  <si>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</si>
  <si>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</si>
  <si>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</si>
  <si>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</si>
  <si>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</si>
  <si>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</si>
  <si>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</si>
  <si>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</si>
  <si>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</si>
  <si>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</si>
  <si>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</si>
  <si>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</si>
  <si>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</si>
  <si>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</si>
  <si>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</si>
  <si>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</si>
  <si>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</si>
  <si>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</si>
  <si>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</si>
  <si>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</si>
  <si>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</si>
  <si>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</si>
  <si>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</si>
  <si>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</si>
  <si>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</si>
  <si>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</si>
  <si>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</si>
  <si>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</si>
  <si>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</si>
  <si>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</si>
  <si>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</si>
  <si>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</si>
  <si>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</si>
  <si>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</si>
  <si>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</si>
  <si>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</si>
  <si>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</si>
  <si>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</si>
  <si>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</si>
  <si>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</si>
  <si>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</si>
  <si>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</si>
  <si>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</si>
  <si>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</si>
  <si>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</si>
  <si>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</si>
  <si>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</si>
  <si>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</si>
  <si>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</si>
  <si>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</si>
  <si>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</si>
  <si>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</si>
  <si>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</si>
  <si>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</si>
  <si>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</si>
  <si>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</si>
  <si>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</si>
  <si>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</si>
  <si>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</si>
  <si>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</si>
  <si>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</si>
  <si>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</si>
  <si>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</si>
  <si>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</si>
  <si>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</si>
  <si>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</si>
  <si>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</si>
  <si>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</si>
  <si>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</si>
  <si>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</si>
  <si>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</si>
  <si>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</si>
  <si>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</si>
  <si>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</si>
  <si>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</si>
  <si>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</si>
  <si>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</si>
  <si>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</si>
  <si>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</si>
  <si>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</si>
  <si>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</si>
  <si>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</si>
  <si>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</si>
  <si>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</si>
  <si>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</si>
  <si>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</si>
  <si>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</si>
  <si>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</si>
  <si>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</si>
  <si>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</si>
  <si>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</si>
  <si>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</si>
  <si>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</si>
  <si>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</si>
  <si>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</si>
  <si>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</si>
  <si>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</si>
  <si>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</si>
  <si>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</si>
  <si>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</si>
  <si>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</si>
  <si>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</si>
  <si>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</si>
  <si>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</si>
  <si>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</si>
  <si>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</si>
  <si>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</si>
  <si>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</si>
  <si>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</si>
  <si>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</si>
  <si>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</si>
  <si>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</si>
  <si>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</si>
  <si>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</si>
  <si>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</si>
  <si>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</si>
  <si>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</si>
  <si>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</si>
  <si>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</si>
  <si>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</si>
  <si>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</si>
  <si>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</si>
  <si>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</si>
  <si>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</si>
  <si>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</si>
  <si>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</si>
  <si>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</si>
  <si>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</si>
  <si>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</si>
  <si>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</si>
  <si>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</si>
  <si>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</si>
  <si>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</si>
  <si>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</si>
  <si>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</si>
  <si>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</si>
  <si>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</si>
  <si>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</si>
  <si>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</si>
  <si>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</si>
  <si>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</si>
  <si>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</si>
  <si>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</si>
  <si>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</si>
  <si>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</si>
  <si>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</si>
  <si>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</si>
  <si>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</si>
  <si>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</si>
  <si>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</si>
  <si>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</si>
  <si>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</si>
  <si>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</si>
  <si>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</si>
  <si>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</si>
  <si>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</si>
  <si>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</si>
  <si>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</si>
  <si>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</si>
  <si>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</si>
  <si>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</si>
  <si>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</si>
  <si>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</si>
  <si>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</si>
  <si>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</si>
  <si>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</si>
  <si>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</si>
  <si>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</si>
  <si>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</si>
  <si>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</si>
  <si>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</si>
  <si>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</si>
  <si>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</si>
  <si>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</si>
  <si>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</si>
  <si>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</si>
  <si>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</si>
  <si>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</si>
  <si>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</si>
  <si>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</si>
  <si>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</si>
  <si>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</si>
  <si>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</si>
  <si>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</si>
  <si>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</si>
  <si>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</si>
  <si>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</si>
  <si>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</si>
  <si>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</si>
  <si>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</si>
  <si>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</si>
  <si>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</si>
  <si>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</si>
  <si>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</si>
  <si>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</si>
  <si>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</si>
  <si>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</si>
  <si>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</si>
  <si>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</si>
  <si>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</si>
  <si>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</si>
  <si>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</si>
  <si>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</si>
  <si>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</si>
  <si>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</si>
  <si>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</si>
  <si>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</si>
  <si>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</si>
  <si>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</si>
  <si>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</si>
  <si>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</si>
  <si>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</si>
  <si>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</si>
  <si>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</si>
  <si>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</si>
  <si>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</si>
  <si>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</si>
  <si>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</si>
  <si>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</si>
  <si>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</si>
  <si>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</si>
  <si>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</si>
  <si>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</si>
  <si>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</si>
  <si>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</si>
  <si>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</si>
  <si>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</si>
  <si>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</si>
  <si>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</si>
  <si>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</si>
  <si>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</si>
  <si>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</si>
  <si>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</si>
  <si>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</si>
  <si>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</si>
  <si>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</si>
  <si>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</si>
  <si>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</si>
  <si>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</si>
  <si>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</si>
  <si>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</si>
  <si>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</si>
  <si>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</si>
  <si>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</si>
  <si>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</si>
  <si>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</si>
  <si>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</si>
  <si>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</si>
  <si>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</si>
  <si>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</si>
  <si>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</si>
  <si>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</si>
  <si>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</si>
  <si>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</si>
  <si>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</si>
  <si>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</si>
  <si>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</si>
  <si>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</si>
  <si>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</si>
  <si>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</si>
  <si>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</si>
  <si>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</si>
  <si>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</si>
  <si>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</si>
  <si>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</si>
  <si>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</si>
  <si>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</si>
  <si>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</si>
  <si>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</si>
  <si>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</si>
  <si>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</si>
  <si>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</si>
  <si>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</si>
  <si>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</si>
  <si>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</si>
  <si>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</si>
  <si>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</si>
  <si>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</si>
  <si>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</si>
  <si>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</si>
  <si>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</si>
  <si>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</si>
  <si>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</si>
  <si>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</si>
  <si>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</si>
  <si>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</si>
  <si>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</si>
  <si>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</si>
  <si>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</si>
  <si>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</si>
  <si>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</si>
  <si>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</si>
  <si>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</si>
  <si>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</si>
  <si>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</si>
  <si>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</si>
  <si>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</si>
  <si>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</si>
  <si>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</si>
  <si>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</si>
  <si>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</si>
  <si>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</si>
  <si>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</si>
  <si>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</si>
  <si>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</si>
  <si>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</si>
  <si>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</si>
  <si>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</si>
  <si>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</si>
  <si>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</si>
  <si>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</si>
  <si>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</si>
  <si>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</si>
  <si>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</si>
  <si>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</si>
  <si>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</si>
  <si>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</si>
  <si>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</si>
  <si>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</si>
  <si>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</si>
  <si>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</si>
  <si>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</si>
  <si>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</si>
  <si>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</si>
  <si>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</si>
  <si>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</si>
  <si>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</si>
  <si>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</si>
  <si>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</si>
  <si>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</si>
  <si>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</si>
  <si>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</si>
  <si>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</si>
  <si>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</si>
  <si>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</si>
  <si>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</si>
  <si>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</si>
  <si>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</si>
  <si>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</si>
  <si>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</si>
  <si>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</si>
  <si>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</si>
  <si>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</si>
  <si>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</si>
  <si>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</si>
  <si>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</si>
  <si>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</si>
  <si>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</si>
  <si>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</si>
  <si>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</si>
  <si>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</si>
  <si>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</si>
  <si>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</si>
  <si>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</si>
  <si>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</si>
  <si>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</si>
  <si>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</si>
  <si>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</si>
  <si>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</si>
  <si>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</si>
  <si>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</si>
  <si>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</si>
  <si>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</si>
  <si>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</si>
  <si>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</si>
  <si>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</si>
  <si>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</si>
  <si>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</si>
  <si>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</si>
  <si>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</si>
  <si>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</si>
  <si>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</si>
  <si>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</si>
  <si>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</si>
  <si>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</si>
  <si>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</si>
  <si>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</si>
  <si>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</si>
  <si>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</si>
  <si>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</si>
  <si>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</si>
  <si>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</si>
  <si>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</si>
  <si>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</si>
  <si>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</si>
  <si>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</si>
  <si>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</si>
  <si>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</si>
  <si>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</si>
  <si>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</si>
  <si>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</si>
  <si>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</si>
  <si>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</si>
  <si>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</si>
  <si>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</si>
  <si>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</si>
  <si>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</si>
  <si>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</si>
  <si>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</si>
  <si>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</si>
  <si>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</si>
  <si>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</si>
  <si>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</si>
  <si>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</si>
  <si>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</si>
  <si>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</si>
  <si>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</si>
  <si>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</si>
  <si>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</si>
  <si>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</si>
  <si>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</si>
  <si>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</si>
  <si>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</si>
  <si>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</si>
  <si>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</si>
  <si>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</si>
  <si>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</si>
  <si>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</si>
  <si>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</si>
  <si>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</si>
  <si>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</si>
  <si>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</si>
  <si>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</si>
  <si>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</si>
  <si>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</si>
  <si>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</si>
  <si>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</si>
  <si>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</si>
  <si>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</si>
  <si>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</si>
  <si>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</si>
  <si>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</si>
  <si>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</si>
  <si>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</si>
  <si>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</si>
  <si>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</si>
  <si>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</si>
  <si>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</si>
  <si>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</si>
  <si>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</si>
  <si>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</si>
  <si>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</si>
  <si>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</si>
  <si>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</si>
  <si>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</si>
  <si>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</si>
  <si>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</si>
  <si>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</si>
  <si>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</si>
  <si>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</si>
  <si>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</si>
  <si>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</si>
  <si>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</si>
  <si>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</si>
  <si>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</si>
  <si>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</si>
  <si>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</si>
  <si>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</si>
  <si>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</si>
  <si>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</si>
  <si>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</si>
  <si>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</si>
  <si>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</si>
  <si>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</si>
  <si>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</si>
  <si>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</si>
  <si>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</si>
  <si>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</si>
  <si>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</si>
  <si>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</si>
  <si>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</si>
  <si>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</si>
  <si>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</si>
  <si>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</si>
  <si>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</si>
  <si>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</si>
  <si>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</si>
  <si>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</si>
  <si>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</si>
  <si>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</si>
  <si>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</si>
  <si>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</si>
  <si>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</si>
  <si>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</si>
  <si>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</si>
  <si>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</si>
  <si>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</si>
  <si>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</si>
  <si>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</si>
  <si>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</si>
  <si>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</si>
  <si>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</si>
  <si>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</si>
  <si>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</si>
  <si>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</si>
  <si>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</si>
  <si>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</si>
  <si>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</si>
  <si>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</si>
  <si>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</si>
  <si>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</si>
  <si>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</si>
  <si>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</si>
  <si>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</si>
  <si>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</si>
  <si>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</si>
  <si>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</si>
  <si>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</si>
  <si>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</si>
  <si>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</si>
  <si>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</si>
  <si>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</si>
  <si>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</si>
  <si>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</si>
  <si>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</si>
  <si>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</si>
  <si>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</si>
  <si>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</si>
  <si>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</si>
  <si>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</si>
  <si>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</si>
  <si>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</si>
  <si>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</si>
  <si>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</si>
  <si>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</si>
  <si>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</si>
  <si>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</si>
  <si>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</si>
  <si>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</si>
  <si>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</si>
  <si>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</si>
  <si>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</si>
  <si>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</si>
  <si>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</si>
  <si>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</si>
  <si>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</si>
  <si>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</si>
  <si>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</si>
  <si>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</si>
  <si>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</si>
  <si>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</si>
  <si>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</si>
  <si>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</si>
  <si>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</si>
  <si>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</si>
  <si>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</si>
  <si>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</si>
  <si>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</si>
  <si>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</si>
  <si>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</si>
  <si>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</si>
  <si>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</si>
  <si>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</si>
  <si>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</si>
  <si>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</si>
  <si>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</si>
  <si>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</si>
  <si>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</si>
  <si>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</si>
  <si>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</si>
  <si>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</si>
  <si>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</si>
  <si>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</si>
  <si>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</si>
  <si>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</si>
  <si>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</si>
  <si>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</si>
  <si>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</si>
  <si>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</si>
  <si>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</si>
  <si>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</si>
  <si>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</si>
  <si>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</si>
  <si>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</si>
  <si>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</si>
  <si>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</si>
  <si>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</si>
  <si>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</si>
  <si>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</si>
  <si>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</si>
  <si>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</si>
  <si>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</si>
  <si>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</si>
  <si>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</si>
  <si>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</si>
  <si>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</si>
  <si>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</si>
  <si>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</si>
  <si>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</si>
  <si>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</si>
  <si>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</si>
  <si>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</si>
  <si>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</si>
  <si>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</si>
  <si>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</si>
  <si>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</si>
  <si>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</si>
  <si>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</si>
  <si>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</si>
  <si>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</si>
  <si>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</si>
  <si>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</si>
  <si>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</si>
  <si>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</si>
  <si>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</si>
  <si>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</si>
  <si>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</si>
  <si>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</si>
  <si>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</si>
  <si>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</si>
  <si>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</si>
  <si>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</si>
  <si>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</si>
  <si>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</si>
  <si>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</si>
  <si>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</si>
  <si>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</si>
  <si>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</si>
  <si>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</si>
  <si>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</si>
  <si>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</si>
  <si>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</si>
  <si>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</si>
  <si>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</si>
  <si>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</si>
  <si>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</si>
  <si>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</si>
  <si>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</si>
  <si>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</si>
  <si>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</si>
  <si>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</si>
  <si>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</si>
  <si>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</si>
  <si>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</si>
  <si>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</si>
  <si>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</si>
  <si>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</si>
  <si>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</si>
  <si>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</si>
  <si>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</si>
  <si>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</si>
  <si>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</si>
  <si>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</si>
  <si>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</si>
  <si>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</si>
  <si>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</si>
  <si>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</si>
  <si>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</si>
  <si>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</si>
  <si>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</si>
  <si>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</si>
  <si>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</si>
  <si>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</si>
  <si>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</si>
  <si>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</si>
  <si>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</si>
  <si>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</si>
  <si>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</si>
  <si>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</si>
  <si>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</si>
  <si>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</si>
  <si>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</si>
  <si>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</si>
  <si>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</si>
  <si>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</si>
  <si>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</si>
  <si>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</si>
  <si>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</si>
  <si>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</si>
  <si>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</si>
  <si>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</si>
  <si>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</si>
  <si>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</si>
  <si>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</si>
  <si>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</si>
  <si>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</si>
  <si>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</si>
  <si>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</si>
  <si>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</si>
  <si>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</si>
  <si>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</si>
  <si>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</si>
  <si>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</si>
  <si>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</si>
  <si>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</si>
  <si>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</si>
  <si>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</si>
  <si>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</si>
  <si>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</si>
  <si>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</si>
  <si>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</si>
  <si>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</si>
  <si>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</si>
  <si>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</si>
  <si>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</si>
  <si>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</si>
  <si>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</si>
  <si>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</si>
  <si>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</si>
  <si>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</si>
  <si>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</si>
  <si>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</si>
  <si>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</si>
  <si>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</si>
  <si>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</si>
  <si>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</si>
  <si>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</si>
  <si>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</si>
  <si>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</si>
  <si>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</si>
  <si>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</si>
  <si>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</si>
  <si>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</si>
  <si>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</si>
  <si>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</si>
  <si>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</si>
  <si>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</si>
  <si>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</si>
  <si>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</si>
  <si>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</si>
  <si>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</si>
  <si>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</si>
  <si>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</si>
  <si>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</si>
  <si>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</si>
  <si>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</si>
  <si>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</si>
  <si>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</si>
  <si>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</si>
  <si>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</si>
  <si>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</si>
  <si>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</si>
  <si>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</si>
  <si>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</si>
  <si>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</si>
  <si>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</si>
  <si>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</si>
  <si>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</si>
  <si>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</si>
  <si>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</si>
  <si>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</si>
  <si>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</si>
  <si>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</si>
  <si>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</si>
  <si>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</si>
  <si>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</si>
  <si>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</si>
  <si>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</si>
  <si>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</si>
  <si>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</si>
  <si>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</si>
  <si>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</si>
  <si>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</si>
  <si>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</si>
  <si>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</si>
  <si>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</si>
  <si>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</si>
  <si>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</si>
  <si>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</si>
  <si>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</si>
  <si>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</si>
  <si>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</si>
  <si>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</si>
  <si>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</si>
  <si>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</si>
  <si>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</si>
  <si>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</si>
  <si>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</si>
  <si>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</si>
  <si>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</si>
  <si>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</si>
  <si>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</si>
  <si>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</si>
  <si>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</si>
  <si>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</si>
  <si>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</si>
  <si>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</si>
  <si>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</si>
  <si>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</si>
  <si>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</si>
  <si>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</si>
  <si>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</si>
  <si>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</si>
  <si>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</si>
  <si>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</si>
  <si>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</si>
  <si>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</si>
  <si>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</si>
  <si>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</si>
  <si>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</si>
  <si>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</si>
  <si>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</si>
  <si>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</si>
  <si>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</si>
  <si>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</si>
  <si>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</si>
  <si>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</si>
  <si>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</si>
  <si>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</si>
  <si>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</si>
  <si>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</si>
  <si>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</si>
  <si>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</si>
  <si>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</si>
  <si>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</si>
  <si>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</si>
  <si>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</si>
  <si>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</si>
  <si>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</si>
  <si>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</si>
  <si>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</si>
  <si>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</si>
  <si>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</si>
  <si>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</si>
  <si>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</si>
  <si>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</si>
  <si>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</si>
  <si>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</si>
  <si>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</si>
  <si>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</si>
  <si>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</si>
  <si>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</si>
  <si>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</si>
  <si>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</si>
  <si>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</si>
  <si>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</si>
  <si>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</si>
  <si>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</si>
  <si>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</si>
  <si>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</si>
  <si>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</si>
  <si>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</si>
  <si>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</si>
  <si>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</si>
  <si>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</si>
  <si>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</si>
  <si>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</si>
  <si>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</si>
  <si>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</si>
  <si>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</si>
  <si>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</si>
  <si>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</si>
  <si>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</si>
  <si>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</si>
  <si>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</si>
  <si>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</si>
  <si>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</si>
  <si>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</si>
  <si>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</si>
  <si>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</si>
  <si>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</si>
  <si>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</si>
  <si>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</si>
  <si>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</si>
  <si>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</si>
  <si>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</si>
  <si>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</si>
  <si>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</si>
  <si>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</si>
  <si>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</si>
  <si>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</si>
  <si>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</si>
  <si>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</si>
  <si>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</si>
  <si>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</si>
  <si>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</si>
  <si>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</si>
  <si>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</si>
  <si>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</si>
  <si>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</si>
  <si>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</si>
  <si>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</si>
  <si>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</si>
  <si>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</si>
  <si>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</si>
  <si>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</si>
  <si>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</si>
  <si>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</si>
  <si>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</si>
  <si>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</si>
  <si>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</si>
  <si>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</si>
  <si>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</si>
  <si>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</si>
  <si>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</si>
  <si>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</si>
  <si>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</si>
  <si>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</si>
  <si>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</si>
  <si>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</si>
  <si>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</si>
  <si>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</si>
  <si>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</si>
  <si>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</si>
  <si>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</si>
  <si>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</si>
  <si>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</si>
  <si>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</si>
  <si>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</si>
  <si>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</si>
  <si>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</si>
  <si>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</si>
  <si>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</si>
  <si>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</si>
  <si>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</si>
  <si>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</si>
  <si>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</si>
  <si>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</si>
  <si>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</si>
  <si>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</si>
  <si>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</si>
  <si>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</si>
  <si>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</si>
  <si>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</si>
  <si>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</si>
  <si>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</si>
  <si>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</si>
  <si>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</si>
  <si>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</si>
  <si>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</si>
  <si>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</si>
  <si>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</si>
  <si>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</si>
  <si>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</si>
  <si>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</si>
  <si>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</si>
  <si>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</si>
  <si>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</si>
  <si>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</si>
  <si>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</si>
  <si>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</si>
  <si>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</si>
  <si>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</si>
  <si>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</si>
  <si>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</si>
  <si>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</si>
  <si>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</si>
  <si>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</si>
  <si>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</si>
  <si>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</si>
  <si>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</si>
  <si>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</si>
  <si>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</si>
  <si>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</si>
  <si>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</si>
  <si>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</si>
  <si>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</si>
  <si>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</si>
  <si>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</si>
  <si>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</si>
  <si>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</si>
  <si>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</si>
  <si>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</si>
  <si>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</si>
  <si>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</si>
  <si>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</si>
  <si>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</si>
  <si>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</si>
  <si>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</si>
  <si>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</si>
  <si>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</si>
  <si>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</si>
  <si>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</si>
  <si>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</si>
  <si>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</si>
  <si>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</si>
  <si>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</si>
  <si>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</si>
  <si>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</si>
  <si>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</si>
  <si>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</si>
  <si>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</si>
  <si>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</si>
  <si>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</si>
  <si>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</si>
  <si>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</si>
  <si>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</si>
  <si>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</si>
  <si>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</si>
  <si>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</si>
  <si>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</si>
  <si>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</si>
  <si>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</si>
  <si>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</si>
  <si>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</si>
  <si>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</si>
  <si>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</si>
  <si>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</si>
  <si>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</si>
  <si>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</si>
  <si>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</si>
  <si>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</si>
  <si>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</si>
  <si>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</si>
  <si>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</si>
  <si>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</si>
  <si>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</si>
  <si>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</si>
  <si>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</si>
  <si>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</si>
  <si>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</si>
  <si>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</si>
  <si>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</si>
  <si>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</si>
  <si>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</si>
  <si>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</si>
  <si>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</si>
  <si>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</si>
  <si>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</si>
  <si>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</si>
  <si>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</si>
  <si>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</si>
  <si>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</si>
  <si>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</si>
  <si>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</si>
  <si>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</si>
  <si>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</si>
  <si>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</si>
  <si>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</si>
  <si>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</si>
  <si>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</si>
  <si>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</si>
  <si>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</si>
  <si>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</si>
  <si>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</si>
  <si>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</si>
  <si>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</si>
  <si>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</si>
  <si>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</si>
  <si>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</si>
  <si>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</si>
  <si>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</si>
  <si>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</si>
  <si>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</si>
  <si>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</si>
  <si>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</si>
  <si>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</si>
  <si>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</si>
  <si>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</si>
  <si>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</si>
  <si>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</si>
  <si>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</si>
  <si>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</si>
  <si>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</si>
  <si>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</si>
  <si>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</si>
  <si>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</si>
  <si>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</si>
  <si>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</si>
  <si>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</si>
  <si>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</si>
  <si>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</si>
  <si>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</si>
  <si>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</si>
  <si>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</si>
  <si>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</si>
  <si>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</si>
  <si>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</si>
  <si>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</si>
  <si>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</si>
  <si>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</si>
  <si>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</si>
  <si>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</si>
  <si>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</si>
  <si>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</si>
  <si>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</si>
  <si>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</si>
  <si>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</si>
  <si>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</si>
  <si>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</si>
  <si>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</si>
  <si>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</si>
  <si>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</si>
  <si>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</si>
  <si>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</si>
  <si>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</si>
  <si>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</si>
  <si>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</si>
  <si>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</si>
  <si>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</si>
  <si>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</si>
  <si>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</si>
  <si>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</si>
  <si>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</si>
  <si>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</si>
  <si>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</si>
  <si>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</si>
  <si>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</si>
  <si>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</si>
  <si>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</si>
  <si>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</si>
  <si>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</si>
  <si>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</si>
  <si>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</si>
  <si>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</si>
  <si>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</si>
  <si>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</si>
  <si>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</si>
  <si>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</si>
  <si>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</si>
  <si>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</si>
  <si>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</si>
  <si>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</si>
  <si>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</si>
  <si>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</si>
  <si>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</si>
  <si>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</si>
  <si>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</si>
  <si>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</si>
  <si>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</si>
  <si>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</si>
  <si>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</si>
  <si>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</si>
  <si>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</si>
  <si>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</si>
  <si>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</si>
  <si>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</si>
  <si>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</si>
  <si>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</si>
  <si>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</si>
  <si>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</si>
  <si>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</si>
  <si>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</si>
  <si>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</si>
  <si>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</si>
  <si>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</si>
  <si>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</si>
  <si>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</si>
  <si>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</si>
  <si>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</si>
  <si>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</si>
  <si>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</si>
  <si>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</si>
  <si>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</si>
  <si>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</si>
  <si>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</si>
  <si>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</si>
  <si>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</si>
  <si>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</si>
  <si>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</si>
  <si>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</si>
  <si>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</si>
  <si>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</si>
  <si>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</si>
  <si>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</si>
  <si>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</si>
  <si>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</si>
  <si>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</si>
  <si>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</si>
  <si>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</si>
  <si>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</si>
  <si>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</si>
  <si>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</si>
  <si>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</si>
  <si>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</si>
  <si>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</si>
  <si>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</si>
  <si>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</si>
  <si>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</si>
  <si>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</si>
  <si>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</si>
  <si>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</si>
  <si>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</si>
  <si>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</si>
  <si>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</si>
  <si>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</si>
  <si>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</si>
  <si>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</si>
  <si>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</si>
  <si>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</si>
  <si>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</si>
  <si>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</si>
  <si>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</si>
  <si>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</si>
  <si>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</si>
  <si>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</si>
  <si>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</si>
  <si>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</si>
  <si>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</si>
  <si>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</si>
  <si>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</si>
  <si>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</si>
  <si>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</si>
  <si>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</si>
  <si>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</si>
  <si>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</si>
  <si>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</si>
  <si>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</si>
  <si>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</si>
  <si>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</si>
  <si>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</si>
  <si>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</si>
  <si>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</si>
  <si>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</si>
  <si>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</si>
  <si>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</si>
  <si>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</si>
  <si>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</si>
  <si>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</si>
  <si>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</si>
  <si>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</si>
  <si>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</si>
  <si>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</si>
  <si>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</si>
  <si>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</si>
  <si>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</si>
  <si>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</si>
  <si>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</si>
  <si>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</si>
  <si>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</si>
  <si>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</si>
  <si>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</si>
  <si>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</si>
  <si>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</si>
  <si>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</si>
  <si>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</si>
  <si>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</si>
  <si>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</si>
  <si>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</si>
  <si>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</si>
  <si>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</si>
  <si>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</si>
  <si>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</si>
  <si>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</si>
  <si>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</si>
  <si>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</si>
  <si>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</si>
  <si>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</si>
  <si>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</si>
  <si>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</si>
  <si>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</si>
  <si>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</si>
  <si>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</si>
  <si>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</si>
  <si>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</si>
  <si>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</si>
  <si>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</si>
  <si>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</si>
  <si>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</si>
  <si>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</si>
  <si>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</si>
  <si>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</si>
  <si>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</si>
  <si>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</si>
  <si>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</si>
  <si>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</si>
  <si>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</si>
  <si>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</si>
  <si>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</si>
  <si>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</si>
  <si>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</si>
  <si>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</si>
  <si>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</si>
  <si>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</si>
  <si>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</si>
  <si>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</si>
  <si>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</si>
  <si>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</si>
  <si>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</si>
  <si>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</si>
  <si>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</si>
  <si>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</si>
  <si>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</si>
  <si>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</si>
  <si>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</si>
  <si>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</si>
  <si>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</si>
  <si>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</si>
  <si>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</si>
  <si>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</si>
  <si>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</si>
  <si>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</si>
  <si>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</si>
  <si>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</si>
  <si>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</si>
  <si>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</si>
  <si>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</si>
  <si>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</si>
  <si>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</si>
  <si>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</si>
  <si>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</si>
  <si>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</si>
  <si>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</si>
  <si>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</si>
  <si>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</si>
  <si>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</si>
  <si>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</si>
  <si>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</si>
  <si>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</si>
  <si>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</si>
  <si>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</si>
  <si>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</si>
  <si>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</si>
  <si>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</si>
  <si>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</si>
  <si>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</si>
  <si>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</si>
  <si>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</si>
  <si>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</si>
  <si>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</si>
  <si>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</si>
  <si>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</si>
  <si>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</si>
  <si>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</si>
  <si>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</si>
  <si>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</si>
  <si>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</si>
  <si>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</si>
  <si>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</si>
  <si>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</si>
  <si>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</si>
  <si>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</si>
  <si>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</si>
  <si>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</si>
  <si>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</si>
  <si>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</si>
  <si>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</si>
  <si>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</si>
  <si>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</si>
  <si>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</si>
  <si>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</si>
  <si>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</si>
  <si>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</si>
  <si>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</si>
  <si>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</si>
  <si>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</si>
  <si>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</si>
  <si>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</si>
  <si>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</si>
  <si>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</si>
  <si>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</si>
  <si>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</si>
  <si>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</si>
  <si>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</si>
  <si>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</si>
  <si>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</si>
  <si>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</si>
  <si>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</si>
  <si>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</si>
  <si>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</si>
  <si>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</si>
  <si>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</si>
  <si>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</si>
  <si>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</si>
  <si>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</si>
  <si>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</si>
  <si>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</si>
  <si>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</si>
  <si>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</si>
  <si>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</si>
  <si>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</si>
  <si>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</si>
  <si>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</si>
  <si>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</si>
  <si>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</si>
  <si>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</si>
  <si>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</si>
  <si>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</si>
  <si>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</si>
  <si>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</si>
  <si>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</si>
  <si>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</si>
  <si>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</si>
  <si>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</si>
  <si>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</si>
  <si>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</si>
  <si>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</si>
  <si>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</si>
  <si>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</si>
  <si>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</si>
  <si>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</si>
  <si>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</si>
  <si>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</si>
  <si>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</si>
  <si>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</si>
  <si>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</si>
  <si>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</si>
  <si>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</si>
  <si>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</si>
  <si>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</si>
  <si>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</si>
  <si>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</si>
  <si>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</si>
  <si>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</si>
  <si>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</si>
  <si>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</si>
  <si>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</si>
  <si>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</si>
  <si>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</si>
  <si>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</si>
  <si>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</si>
  <si>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</si>
  <si>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</si>
  <si>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</si>
  <si>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</si>
  <si>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</si>
  <si>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</si>
  <si>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</si>
  <si>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</si>
  <si>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</si>
  <si>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</si>
  <si>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</si>
  <si>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</si>
  <si>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</si>
  <si>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</si>
  <si>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</si>
  <si>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</si>
  <si>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</si>
  <si>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</si>
  <si>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</si>
  <si>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</si>
  <si>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</si>
  <si>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</si>
  <si>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</si>
  <si>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</si>
  <si>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</si>
  <si>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</si>
  <si>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</si>
  <si>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</si>
  <si>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</si>
  <si>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</si>
  <si>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</si>
  <si>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</si>
  <si>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</si>
  <si>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</si>
  <si>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</si>
  <si>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</si>
  <si>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</si>
  <si>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</si>
  <si>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</si>
  <si>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</si>
  <si>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</si>
  <si>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</si>
  <si>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</si>
  <si>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</si>
  <si>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</si>
  <si>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</si>
  <si>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</si>
  <si>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</si>
  <si>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</si>
  <si>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</si>
  <si>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</si>
  <si>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</si>
  <si>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</si>
  <si>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</si>
  <si>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</si>
  <si>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</si>
  <si>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</si>
  <si>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</si>
  <si>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</si>
  <si>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</si>
  <si>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</si>
  <si>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</si>
  <si>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</si>
  <si>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</si>
  <si>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</si>
  <si>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</si>
  <si>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</si>
  <si>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</si>
  <si>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</si>
  <si>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</si>
  <si>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</si>
  <si>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</si>
  <si>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</si>
  <si>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</si>
  <si>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</si>
  <si>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</si>
  <si>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</si>
  <si>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</si>
  <si>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</si>
  <si>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</si>
  <si>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</si>
  <si>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</si>
  <si>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</si>
  <si>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</si>
  <si>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</si>
  <si>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</si>
  <si>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</si>
  <si>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</si>
  <si>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</si>
  <si>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</si>
  <si>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</si>
  <si>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</si>
  <si>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</si>
  <si>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</si>
  <si>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</si>
  <si>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</si>
  <si>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</si>
  <si>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</si>
  <si>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</si>
  <si>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</si>
  <si>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</si>
  <si>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</si>
  <si>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</si>
  <si>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</si>
  <si>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</si>
  <si>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</si>
  <si>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</si>
  <si>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</si>
  <si>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</si>
  <si>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</si>
  <si>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</si>
  <si>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</si>
  <si>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</si>
  <si>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</si>
  <si>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</si>
  <si>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</si>
  <si>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</si>
  <si>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</si>
  <si>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</si>
  <si>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</si>
  <si>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</si>
  <si>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</si>
  <si>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</si>
  <si>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</si>
  <si>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</si>
  <si>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</si>
  <si>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</si>
  <si>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</si>
  <si>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</si>
  <si>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</si>
  <si>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</si>
  <si>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</si>
  <si>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</si>
  <si>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</si>
  <si>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</si>
  <si>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</si>
  <si>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</si>
  <si>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</si>
  <si>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</si>
  <si>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</si>
  <si>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</si>
  <si>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</si>
  <si>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</si>
  <si>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</si>
  <si>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</si>
  <si>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</si>
  <si>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</si>
  <si>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</si>
  <si>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</si>
  <si>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</si>
  <si>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</si>
  <si>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</si>
  <si>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</si>
  <si>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</si>
  <si>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</si>
  <si>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</si>
  <si>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</si>
  <si>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</si>
  <si>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</si>
  <si>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</si>
  <si>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</si>
  <si>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</si>
  <si>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</si>
  <si>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</si>
  <si>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</si>
  <si>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</si>
  <si>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</si>
  <si>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</si>
  <si>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</si>
  <si>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</si>
  <si>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</si>
  <si>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</si>
  <si>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</si>
  <si>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</si>
  <si>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</si>
  <si>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</si>
  <si>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</si>
  <si>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</si>
  <si>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</si>
  <si>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</si>
  <si>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</si>
  <si>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</si>
  <si>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</si>
  <si>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</si>
  <si>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</si>
  <si>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</si>
  <si>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</si>
  <si>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</si>
  <si>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</si>
  <si>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</si>
  <si>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</si>
  <si>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</si>
  <si>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</si>
  <si>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</si>
  <si>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</si>
  <si>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</si>
  <si>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</si>
  <si>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</si>
  <si>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</si>
  <si>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</si>
  <si>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</si>
  <si>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</si>
  <si>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</si>
  <si>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</si>
  <si>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</si>
  <si>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</si>
  <si>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</si>
  <si>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</si>
  <si>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</si>
  <si>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</si>
  <si>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</si>
  <si>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</si>
  <si>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</si>
  <si>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</si>
  <si>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</si>
  <si>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</si>
  <si>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</si>
  <si>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</si>
  <si>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</si>
  <si>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</si>
  <si>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</si>
  <si>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</si>
  <si>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</si>
  <si>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</si>
  <si>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</si>
  <si>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</si>
  <si>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</si>
  <si>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</si>
  <si>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</si>
  <si>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</si>
  <si>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</si>
  <si>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</si>
  <si>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</si>
  <si>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</si>
  <si>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</si>
  <si>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</si>
  <si>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</si>
  <si>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</si>
  <si>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</si>
  <si>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</si>
  <si>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</si>
  <si>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</si>
  <si>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</si>
  <si>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</si>
  <si>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</si>
  <si>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</si>
  <si>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</si>
  <si>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</si>
  <si>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</si>
  <si>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</si>
  <si>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</si>
  <si>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</si>
  <si>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</si>
  <si>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</si>
  <si>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</si>
  <si>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</si>
  <si>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</si>
  <si>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</si>
  <si>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</si>
  <si>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</si>
  <si>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</si>
  <si>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</si>
  <si>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</si>
  <si>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</si>
  <si>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</si>
  <si>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</si>
  <si>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</si>
  <si>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</si>
  <si>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</si>
  <si>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</si>
  <si>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</si>
  <si>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</si>
  <si>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</si>
  <si>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</si>
  <si>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</si>
  <si>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</si>
  <si>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</si>
  <si>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</si>
  <si>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</si>
  <si>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</si>
  <si>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</si>
  <si>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</si>
  <si>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</si>
  <si>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</si>
  <si>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</si>
  <si>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</si>
  <si>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</si>
  <si>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</si>
  <si>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</si>
  <si>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</si>
  <si>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</si>
  <si>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</si>
  <si>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</si>
  <si>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</si>
  <si>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</si>
  <si>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</si>
  <si>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</si>
  <si>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</si>
  <si>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</si>
  <si>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</si>
  <si>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</si>
  <si>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</si>
  <si>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</si>
  <si>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</si>
  <si>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</si>
  <si>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</si>
  <si>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</si>
  <si>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</si>
  <si>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</si>
  <si>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</si>
  <si>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</si>
  <si>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</si>
  <si>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</si>
  <si>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</si>
  <si>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</si>
  <si>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</si>
  <si>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</si>
  <si>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</si>
  <si>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</si>
  <si>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</si>
  <si>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</si>
  <si>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</si>
  <si>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</si>
  <si>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</si>
  <si>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</si>
  <si>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</si>
  <si>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</si>
  <si>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</si>
  <si>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</si>
  <si>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</si>
  <si>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</si>
  <si>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</si>
  <si>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</si>
  <si>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</si>
  <si>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</si>
  <si>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</si>
  <si>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</si>
  <si>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</si>
  <si>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</si>
  <si>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</si>
  <si>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</si>
  <si>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</si>
  <si>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</si>
  <si>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</si>
  <si>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</si>
  <si>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</si>
  <si>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</si>
  <si>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</si>
  <si>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</si>
  <si>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</si>
  <si>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</si>
  <si>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</si>
  <si>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</si>
  <si>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</si>
  <si>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</si>
  <si>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</si>
  <si>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</si>
  <si>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</si>
  <si>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</si>
  <si>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</si>
  <si>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</si>
  <si>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</si>
  <si>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</si>
  <si>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</si>
  <si>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</si>
  <si>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</si>
  <si>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</si>
  <si>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</si>
  <si>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</si>
  <si>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</si>
  <si>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</si>
  <si>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</si>
  <si>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</si>
  <si>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</si>
  <si>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</si>
  <si>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</si>
  <si>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</si>
  <si>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</si>
  <si>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</si>
  <si>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</si>
  <si>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</si>
  <si>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</si>
  <si>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</si>
  <si>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</si>
  <si>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</si>
  <si>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</si>
  <si>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</si>
  <si>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</si>
  <si>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</si>
  <si>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</si>
  <si>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</si>
  <si>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</si>
  <si>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</si>
  <si>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</si>
  <si>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</si>
  <si>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</si>
  <si>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</si>
  <si>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</si>
  <si>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</si>
  <si>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</si>
  <si>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</si>
  <si>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</si>
  <si>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</si>
  <si>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</si>
  <si>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</si>
  <si>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</si>
  <si>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</si>
  <si>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</si>
  <si>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</si>
  <si>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</si>
  <si>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</si>
  <si>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</si>
  <si>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</si>
  <si>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</si>
  <si>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</si>
  <si>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</si>
  <si>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</si>
  <si>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</si>
  <si>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</si>
  <si>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</si>
  <si>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</si>
  <si>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</si>
  <si>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</si>
  <si>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</si>
  <si>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</si>
  <si>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</si>
  <si>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</si>
  <si>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</si>
  <si>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</si>
  <si>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</si>
  <si>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</si>
  <si>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</si>
  <si>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</si>
  <si>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</si>
  <si>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</si>
  <si>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</si>
  <si>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</si>
  <si>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</si>
  <si>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</si>
  <si>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</si>
  <si>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</si>
  <si>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</si>
  <si>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</si>
  <si>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</si>
  <si>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</si>
  <si>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</si>
  <si>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</si>
  <si>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</si>
  <si>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</si>
  <si>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</si>
  <si>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</si>
  <si>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</si>
  <si>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</si>
  <si>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</si>
  <si>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</si>
  <si>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</si>
  <si>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</si>
  <si>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</si>
  <si>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</si>
  <si>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</si>
  <si>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</si>
  <si>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</si>
  <si>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</si>
  <si>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</si>
  <si>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</si>
  <si>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</si>
  <si>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</si>
  <si>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</si>
  <si>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</si>
  <si>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</si>
  <si>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</si>
  <si>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</si>
  <si>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</si>
  <si>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</si>
  <si>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</si>
  <si>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</si>
  <si>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</si>
  <si>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</si>
  <si>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</si>
  <si>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</si>
  <si>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</si>
  <si>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</si>
  <si>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</si>
  <si>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</si>
  <si>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</si>
  <si>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</si>
  <si>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</si>
  <si>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</si>
  <si>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</si>
  <si>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</si>
  <si>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</si>
  <si>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</si>
  <si>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</si>
  <si>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</si>
  <si>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</si>
  <si>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</si>
  <si>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</si>
  <si>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</si>
  <si>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</si>
  <si>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</si>
  <si>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</si>
  <si>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</si>
  <si>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</si>
  <si>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</si>
  <si>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</si>
  <si>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</si>
  <si>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</si>
  <si>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</si>
  <si>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</si>
  <si>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</si>
  <si>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</si>
  <si>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</si>
  <si>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</si>
  <si>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</si>
  <si>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</si>
  <si>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</si>
  <si>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</si>
  <si>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</si>
  <si>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</si>
  <si>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</si>
  <si>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</si>
  <si>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</si>
  <si>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</si>
  <si>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</si>
  <si>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</si>
  <si>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</si>
  <si>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</si>
  <si>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</si>
  <si>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</si>
  <si>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</si>
  <si>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</si>
  <si>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</si>
  <si>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</si>
  <si>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</si>
  <si>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</si>
  <si>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</si>
  <si>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</si>
  <si>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</si>
  <si>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</si>
  <si>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</si>
  <si>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</si>
  <si>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</si>
  <si>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</si>
  <si>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</si>
  <si>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</si>
  <si>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</si>
  <si>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</si>
  <si>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</si>
  <si>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</si>
  <si>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</si>
  <si>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</si>
  <si>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</si>
  <si>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</si>
  <si>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</si>
  <si>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</si>
  <si>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</si>
  <si>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</si>
  <si>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</si>
  <si>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</si>
  <si>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</si>
  <si>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</si>
  <si>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</si>
  <si>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</si>
  <si>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</si>
  <si>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</si>
  <si>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</si>
  <si>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</si>
  <si>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</si>
  <si>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</si>
  <si>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</si>
  <si>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</si>
  <si>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</si>
  <si>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</si>
  <si>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</si>
  <si>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</si>
  <si>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</si>
  <si>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</si>
  <si>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</si>
  <si>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</si>
  <si>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</si>
  <si>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</si>
  <si>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</si>
  <si>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</si>
  <si>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</si>
  <si>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</si>
  <si>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</si>
  <si>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</si>
  <si>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</si>
  <si>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</si>
  <si>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</si>
  <si>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</si>
  <si>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</si>
  <si>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</si>
  <si>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</si>
  <si>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</si>
  <si>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</si>
  <si>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</si>
  <si>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</si>
  <si>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</si>
  <si>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</si>
  <si>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</si>
  <si>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</si>
  <si>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</si>
  <si>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</si>
  <si>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</si>
  <si>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</si>
  <si>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</si>
  <si>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</si>
  <si>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</si>
  <si>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</si>
  <si>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</si>
  <si>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</si>
  <si>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</si>
  <si>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</si>
  <si>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</si>
  <si>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</si>
  <si>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</si>
  <si>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</si>
  <si>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</si>
  <si>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</si>
  <si>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</si>
  <si>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</si>
  <si>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</si>
  <si>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</si>
  <si>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</si>
  <si>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</si>
  <si>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</si>
  <si>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</si>
  <si>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</si>
  <si>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</si>
  <si>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</si>
  <si>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</si>
  <si>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</si>
  <si>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</si>
  <si>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</si>
  <si>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</si>
  <si>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</si>
  <si>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</si>
  <si>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</si>
  <si>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</si>
  <si>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</si>
  <si>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</si>
  <si>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</si>
  <si>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</si>
  <si>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</si>
  <si>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</si>
  <si>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</si>
  <si>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</si>
  <si>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</si>
  <si>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</si>
  <si>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</si>
  <si>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</si>
  <si>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</si>
  <si>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</si>
  <si>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</si>
  <si>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</si>
  <si>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</si>
  <si>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</si>
  <si>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</si>
  <si>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</si>
  <si>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</si>
  <si>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</si>
  <si>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</si>
  <si>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</si>
  <si>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</si>
  <si>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</si>
  <si>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</si>
  <si>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</si>
  <si>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</si>
  <si>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</si>
  <si>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</si>
  <si>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</si>
  <si>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</si>
  <si>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</si>
  <si>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</si>
  <si>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</si>
  <si>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</si>
  <si>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</si>
  <si>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</si>
  <si>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</si>
  <si>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</si>
  <si>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</si>
  <si>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</si>
  <si>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</si>
  <si>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</si>
  <si>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</si>
  <si>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</si>
  <si>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</si>
  <si>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</si>
  <si>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</si>
  <si>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</si>
  <si>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</si>
  <si>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</si>
  <si>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</si>
  <si>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</si>
  <si>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</si>
  <si>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</si>
  <si>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</si>
  <si>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</si>
  <si>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</si>
  <si>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</si>
  <si>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</si>
  <si>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</si>
  <si>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</si>
  <si>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</si>
  <si>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</si>
  <si>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</si>
  <si>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</si>
  <si>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</si>
  <si>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</si>
  <si>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</si>
  <si>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</si>
  <si>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</si>
  <si>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</si>
  <si>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</si>
  <si>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</si>
  <si>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</si>
  <si>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</si>
  <si>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</si>
  <si>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</si>
  <si>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</si>
  <si>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</si>
  <si>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</si>
  <si>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</si>
  <si>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</si>
  <si>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</si>
  <si>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</si>
  <si>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</si>
  <si>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</si>
  <si>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</si>
  <si>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</si>
  <si>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</si>
  <si>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</si>
  <si>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</si>
  <si>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</si>
  <si>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</si>
  <si>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</si>
  <si>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</si>
  <si>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</si>
  <si>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</si>
  <si>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</si>
  <si>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</si>
  <si>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</si>
  <si>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</si>
  <si>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</si>
  <si>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</si>
  <si>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</si>
  <si>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</si>
  <si>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</si>
  <si>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</si>
  <si>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</si>
  <si>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</si>
  <si>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</si>
  <si>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</si>
  <si>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</si>
  <si>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</si>
  <si>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</si>
  <si>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</si>
  <si>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</si>
  <si>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</si>
  <si>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</si>
  <si>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</si>
  <si>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</si>
  <si>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</si>
  <si>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</si>
  <si>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</si>
  <si>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</si>
  <si>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</si>
  <si>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</si>
  <si>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</si>
  <si>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</si>
  <si>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</si>
  <si>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</si>
  <si>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</si>
  <si>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</si>
  <si>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</si>
  <si>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</si>
  <si>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</si>
  <si>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</si>
  <si>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</si>
  <si>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</si>
  <si>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</si>
  <si>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</si>
  <si>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</si>
  <si>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</si>
  <si>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</si>
  <si>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</si>
  <si>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</si>
  <si>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</si>
  <si>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</si>
  <si>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</si>
  <si>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</si>
  <si>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</si>
  <si>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</si>
  <si>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</si>
  <si>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</si>
  <si>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</si>
  <si>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</si>
  <si>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</si>
  <si>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</si>
  <si>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</si>
  <si>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</si>
  <si>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</si>
  <si>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</si>
  <si>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</si>
  <si>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</si>
  <si>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</si>
  <si>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</si>
  <si>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</si>
  <si>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</si>
  <si>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</si>
  <si>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</si>
  <si>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</si>
  <si>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</si>
  <si>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</si>
  <si>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</si>
  <si>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</si>
  <si>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</si>
  <si>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</si>
  <si>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</si>
  <si>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</si>
  <si>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</si>
  <si>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</si>
  <si>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</si>
  <si>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</si>
  <si>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</si>
  <si>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</si>
  <si>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</si>
  <si>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</si>
  <si>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</si>
  <si>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</si>
  <si>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</si>
  <si>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</si>
  <si>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</si>
  <si>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</si>
  <si>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</si>
  <si>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</si>
  <si>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</si>
  <si>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</si>
  <si>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</si>
  <si>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</si>
  <si>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</si>
  <si>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</si>
  <si>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</si>
  <si>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</si>
  <si>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</si>
  <si>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</si>
  <si>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</si>
  <si>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</si>
  <si>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</si>
  <si>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</si>
  <si>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</si>
  <si>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</si>
  <si>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</si>
  <si>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</si>
  <si>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</si>
  <si>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</si>
  <si>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</si>
  <si>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</si>
  <si>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</si>
  <si>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</si>
  <si>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</si>
  <si>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</si>
  <si>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</si>
  <si>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</si>
  <si>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</si>
  <si>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</si>
  <si>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</si>
  <si>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</si>
  <si>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</si>
  <si>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</si>
  <si>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</si>
  <si>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</si>
  <si>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</si>
  <si>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</si>
  <si>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</si>
  <si>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</si>
  <si>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</si>
  <si>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</si>
  <si>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</si>
  <si>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</si>
  <si>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</si>
  <si>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</si>
  <si>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</si>
  <si>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</si>
  <si>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</si>
  <si>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</si>
  <si>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</si>
  <si>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</si>
  <si>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</si>
  <si>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</si>
  <si>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</si>
  <si>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</si>
  <si>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</si>
  <si>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</si>
  <si>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</si>
  <si>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</si>
  <si>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</si>
  <si>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</si>
  <si>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</si>
  <si>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</si>
  <si>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</si>
  <si>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</si>
  <si>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</si>
  <si>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</si>
  <si>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</si>
  <si>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</si>
  <si>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</si>
  <si>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</si>
  <si>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</si>
  <si>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</si>
  <si>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</si>
  <si>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</si>
  <si>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</si>
  <si>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</si>
  <si>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</si>
  <si>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</si>
  <si>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</si>
  <si>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</si>
  <si>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</si>
  <si>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</si>
  <si>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</si>
  <si>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</si>
  <si>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</si>
  <si>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</si>
  <si>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</si>
  <si>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</si>
  <si>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</si>
  <si>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</si>
  <si>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</si>
  <si>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</si>
  <si>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</si>
  <si>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</si>
  <si>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</si>
  <si>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</si>
  <si>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</si>
  <si>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</si>
  <si>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</si>
  <si>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</si>
  <si>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</si>
  <si>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</si>
  <si>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</si>
  <si>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</si>
  <si>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</si>
  <si>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</si>
  <si>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</si>
  <si>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</si>
  <si>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</si>
  <si>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</si>
  <si>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</si>
  <si>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</si>
  <si>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</si>
  <si>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</si>
  <si>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</si>
  <si>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</si>
  <si>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</si>
  <si>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</si>
  <si>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</si>
  <si>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</si>
  <si>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</si>
  <si>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</si>
  <si>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</si>
  <si>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</si>
  <si>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</si>
  <si>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</si>
  <si>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</si>
  <si>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</si>
  <si>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</si>
  <si>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</si>
  <si>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</si>
  <si>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</si>
  <si>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</si>
  <si>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</si>
  <si>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</si>
  <si>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</si>
  <si>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</si>
  <si>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</si>
  <si>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</si>
  <si>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</si>
  <si>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</si>
  <si>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</si>
  <si>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</si>
  <si>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</si>
  <si>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</si>
  <si>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</si>
  <si>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</si>
  <si>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</si>
  <si>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</si>
  <si>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</si>
  <si>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</si>
  <si>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</si>
  <si>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</si>
  <si>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</si>
  <si>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</si>
  <si>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</si>
  <si>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</si>
  <si>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</si>
  <si>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</si>
  <si>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</si>
  <si>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</si>
  <si>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</si>
  <si>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</si>
  <si>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</si>
  <si>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</si>
  <si>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</si>
  <si>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</si>
  <si>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</si>
  <si>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</si>
  <si>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</si>
  <si>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</si>
  <si>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</si>
  <si>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</si>
  <si>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</si>
  <si>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</si>
  <si>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</si>
  <si>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</si>
  <si>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</si>
  <si>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</si>
  <si>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</si>
  <si>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</si>
  <si>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</si>
  <si>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</si>
  <si>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</si>
  <si>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</si>
  <si>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</si>
  <si>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</si>
  <si>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</si>
  <si>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</si>
  <si>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</si>
  <si>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</si>
  <si>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</si>
  <si>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</si>
  <si>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</si>
  <si>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</si>
  <si>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</si>
  <si>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</si>
  <si>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</si>
  <si>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</si>
  <si>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</si>
  <si>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</si>
  <si>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</si>
  <si>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</si>
  <si>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</si>
  <si>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</si>
  <si>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</si>
  <si>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</si>
  <si>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</si>
  <si>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</si>
  <si>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</si>
  <si>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</si>
  <si>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</si>
  <si>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</si>
  <si>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</si>
  <si>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</si>
  <si>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</si>
  <si>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</si>
  <si>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</si>
  <si>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</si>
  <si>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</si>
  <si>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</si>
  <si>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</si>
  <si>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</si>
  <si>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</si>
  <si>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</si>
  <si>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</si>
  <si>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</si>
  <si>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</si>
  <si>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</si>
  <si>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</si>
  <si>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</si>
  <si>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</si>
  <si>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</si>
  <si>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</si>
  <si>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</si>
  <si>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</si>
  <si>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</si>
  <si>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</si>
  <si>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</si>
  <si>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</si>
  <si>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</si>
  <si>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</si>
  <si>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</si>
  <si>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</si>
  <si>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</si>
  <si>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</si>
  <si>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</si>
  <si>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</si>
  <si>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</si>
  <si>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</si>
  <si>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</si>
  <si>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</si>
  <si>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</si>
  <si>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</si>
  <si>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</si>
  <si>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</si>
  <si>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</si>
  <si>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</si>
  <si>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</si>
  <si>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</si>
  <si>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</si>
  <si>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</si>
  <si>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</si>
  <si>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</si>
  <si>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</si>
  <si>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</si>
  <si>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</si>
  <si>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</si>
  <si>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</si>
  <si>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</si>
  <si>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</si>
  <si>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</si>
  <si>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</si>
  <si>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</si>
  <si>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</si>
  <si>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</si>
  <si>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</si>
  <si>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</si>
  <si>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</si>
  <si>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</si>
  <si>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</si>
  <si>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</si>
  <si>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</si>
  <si>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</si>
  <si>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</si>
  <si>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</si>
  <si>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</si>
  <si>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</si>
  <si>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</si>
  <si>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</si>
  <si>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</si>
  <si>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</si>
  <si>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</si>
  <si>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</si>
  <si>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</si>
  <si>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</si>
  <si>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</si>
  <si>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</si>
  <si>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</si>
  <si>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</si>
  <si>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</si>
  <si>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</si>
  <si>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</si>
  <si>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</si>
  <si>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</si>
  <si>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</si>
  <si>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</si>
  <si>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</si>
  <si>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</si>
  <si>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</si>
  <si>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</si>
  <si>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</si>
  <si>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</si>
  <si>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</si>
  <si>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</si>
  <si>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</si>
  <si>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</si>
  <si>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</si>
  <si>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</si>
  <si>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</si>
  <si>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</si>
  <si>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</si>
  <si>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</si>
  <si>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</si>
  <si>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</si>
  <si>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</si>
  <si>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</si>
  <si>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</si>
  <si>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</si>
  <si>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</si>
  <si>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</si>
  <si>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</si>
  <si>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</si>
  <si>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</si>
  <si>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</si>
  <si>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</si>
  <si>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</si>
  <si>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</si>
  <si>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</si>
  <si>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</si>
  <si>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</si>
  <si>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</si>
  <si>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</si>
  <si>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</si>
  <si>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</si>
  <si>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</si>
  <si>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</si>
  <si>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</si>
  <si>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</si>
  <si>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</si>
  <si>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</si>
  <si>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</si>
  <si>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</si>
  <si>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</si>
  <si>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</si>
  <si>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</si>
  <si>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</si>
  <si>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</si>
  <si>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</si>
  <si>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</si>
  <si>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</si>
  <si>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</si>
  <si>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</si>
  <si>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</si>
  <si>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</si>
  <si>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</si>
  <si>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</si>
  <si>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</si>
  <si>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</si>
  <si>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</si>
  <si>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</si>
  <si>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</si>
  <si>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</si>
  <si>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</si>
  <si>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</si>
  <si>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</si>
  <si>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</si>
  <si>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</si>
  <si>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</si>
  <si>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</si>
  <si>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</si>
  <si>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</si>
  <si>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</si>
  <si>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</si>
  <si>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</si>
  <si>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</si>
  <si>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</si>
  <si>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</si>
  <si>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</si>
  <si>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</si>
  <si>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</si>
  <si>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</si>
  <si>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</si>
  <si>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</si>
  <si>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</si>
  <si>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</si>
  <si>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</si>
  <si>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</si>
  <si>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</si>
  <si>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</si>
  <si>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</si>
  <si>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</si>
  <si>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</si>
  <si>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</si>
  <si>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</si>
  <si>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</si>
  <si>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</si>
  <si>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</si>
  <si>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</si>
  <si>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</si>
  <si>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</si>
  <si>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</si>
  <si>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</si>
  <si>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</si>
  <si>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</si>
  <si>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</si>
  <si>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</si>
  <si>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</si>
  <si>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</si>
  <si>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</si>
  <si>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</si>
  <si>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</si>
  <si>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</si>
  <si>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</si>
  <si>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</si>
  <si>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</si>
  <si>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</si>
  <si>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</si>
  <si>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</si>
  <si>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</si>
  <si>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</si>
  <si>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</si>
  <si>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</si>
  <si>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</si>
  <si>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</si>
  <si>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</si>
  <si>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</si>
  <si>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</si>
  <si>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</si>
  <si>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</si>
  <si>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</si>
  <si>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</si>
  <si>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</si>
  <si>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</si>
  <si>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</si>
  <si>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</si>
  <si>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</si>
  <si>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</si>
  <si>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</si>
  <si>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</si>
  <si>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</si>
  <si>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</si>
  <si>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</si>
  <si>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</si>
  <si>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</si>
  <si>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</si>
  <si>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</si>
  <si>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</si>
  <si>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</si>
  <si>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</si>
  <si>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</si>
  <si>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</si>
  <si>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</si>
  <si>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</si>
  <si>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</si>
  <si>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</si>
  <si>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</si>
  <si>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</si>
  <si>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</si>
  <si>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</si>
  <si>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</si>
  <si>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</si>
  <si>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</si>
  <si>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</si>
  <si>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</si>
  <si>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</si>
  <si>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</si>
  <si>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</si>
  <si>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</si>
  <si>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</si>
  <si>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</si>
  <si>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</si>
  <si>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</si>
  <si>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</si>
  <si>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</si>
  <si>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</si>
  <si>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</si>
  <si>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</si>
  <si>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</si>
  <si>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</si>
  <si>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</si>
  <si>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</si>
  <si>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</si>
  <si>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</si>
  <si>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</si>
  <si>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</si>
  <si>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</si>
  <si>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</si>
  <si>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</si>
  <si>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</si>
  <si>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</si>
  <si>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</si>
  <si>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</si>
  <si>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</si>
  <si>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</si>
  <si>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</si>
  <si>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</si>
  <si>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</si>
  <si>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</si>
  <si>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</si>
  <si>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</si>
  <si>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</si>
  <si>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</si>
  <si>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</si>
  <si>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</si>
  <si>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</si>
  <si>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</si>
  <si>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</si>
  <si>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</si>
  <si>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</si>
  <si>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</si>
  <si>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</si>
  <si>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</si>
  <si>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</si>
  <si>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</si>
  <si>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</si>
  <si>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</si>
  <si>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</si>
  <si>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</si>
  <si>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</si>
  <si>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</si>
  <si>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</si>
  <si>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</si>
  <si>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</si>
  <si>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</si>
  <si>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</si>
  <si>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</si>
  <si>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</si>
  <si>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</si>
  <si>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</si>
  <si>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</si>
  <si>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</si>
  <si>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</si>
  <si>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</si>
  <si>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</si>
  <si>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</si>
  <si>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</si>
  <si>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</si>
  <si>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</si>
  <si>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</si>
  <si>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</si>
  <si>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</si>
  <si>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</si>
  <si>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</si>
  <si>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</si>
  <si>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</si>
  <si>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</si>
  <si>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</si>
  <si>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</si>
  <si>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</si>
  <si>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</si>
  <si>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</si>
  <si>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</si>
  <si>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</si>
  <si>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</si>
  <si>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</si>
  <si>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</si>
  <si>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</si>
  <si>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</si>
  <si>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</si>
  <si>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</si>
  <si>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</si>
  <si>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</si>
  <si>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</si>
  <si>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</si>
  <si>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</si>
  <si>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</si>
  <si>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</si>
  <si>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</si>
  <si>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</si>
  <si>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</si>
  <si>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</si>
  <si>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</si>
  <si>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</si>
  <si>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</si>
  <si>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</si>
  <si>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</si>
  <si>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</si>
  <si>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</si>
  <si>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</si>
  <si>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</si>
  <si>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</si>
  <si>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</si>
  <si>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</si>
  <si>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</si>
  <si>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</si>
  <si>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</si>
  <si>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</si>
  <si>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</si>
  <si>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</si>
  <si>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</si>
  <si>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</si>
  <si>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</si>
  <si>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</si>
  <si>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</si>
  <si>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</si>
  <si>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</si>
  <si>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</si>
  <si>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</si>
  <si>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</si>
  <si>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</si>
  <si>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</si>
  <si>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</si>
  <si>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</si>
  <si>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</si>
  <si>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</si>
  <si>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</si>
  <si>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</si>
  <si>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</si>
  <si>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</si>
  <si>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</si>
  <si>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</si>
  <si>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</si>
  <si>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</si>
  <si>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</si>
  <si>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</si>
  <si>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</si>
  <si>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</si>
  <si>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</si>
  <si>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</si>
  <si>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</si>
  <si>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</si>
  <si>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</si>
  <si>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</si>
  <si>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</si>
  <si>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</si>
  <si>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</si>
  <si>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</si>
  <si>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</si>
  <si>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</si>
  <si>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</si>
  <si>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</si>
  <si>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</si>
  <si>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</si>
  <si>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</si>
  <si>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</si>
  <si>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</si>
  <si>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</si>
  <si>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</si>
  <si>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</si>
  <si>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</si>
  <si>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</si>
  <si>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</si>
  <si>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</si>
  <si>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</si>
  <si>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</si>
  <si>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</si>
  <si>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</si>
  <si>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</si>
  <si>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</si>
  <si>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</si>
  <si>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</si>
  <si>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</si>
  <si>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</si>
  <si>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</si>
  <si>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</si>
  <si>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</si>
  <si>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</si>
  <si>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</si>
  <si>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</si>
  <si>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</si>
  <si>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</si>
  <si>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</si>
  <si>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</si>
  <si>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</si>
  <si>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</si>
  <si>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</si>
  <si>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</si>
  <si>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</si>
  <si>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</si>
  <si>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</si>
  <si>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</si>
  <si>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</si>
  <si>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</si>
  <si>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</si>
  <si>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</si>
  <si>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</si>
  <si>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</si>
  <si>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</si>
  <si>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</si>
  <si>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</si>
  <si>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</si>
  <si>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</si>
  <si>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</si>
  <si>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</si>
  <si>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</si>
  <si>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</si>
  <si>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</si>
  <si>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</si>
  <si>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</si>
  <si>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</si>
  <si>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</si>
  <si>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</si>
  <si>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</si>
  <si>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</si>
  <si>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</si>
  <si>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</si>
  <si>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</si>
  <si>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</si>
  <si>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</si>
  <si>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</si>
  <si>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</si>
  <si>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</si>
  <si>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</si>
  <si>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</si>
  <si>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</si>
  <si>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</si>
  <si>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</si>
  <si>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</si>
  <si>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</si>
  <si>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</si>
  <si>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</si>
  <si>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</si>
  <si>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</si>
  <si>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</si>
  <si>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</si>
  <si>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</si>
  <si>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</si>
  <si>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</si>
  <si>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</si>
  <si>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</si>
  <si>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</si>
  <si>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</si>
  <si>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</si>
  <si>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</si>
  <si>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</si>
  <si>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</si>
  <si>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</si>
  <si>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</si>
  <si>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</si>
  <si>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</si>
  <si>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</si>
  <si>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</si>
  <si>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</si>
  <si>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</si>
  <si>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</si>
  <si>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</si>
  <si>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</si>
  <si>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</si>
  <si>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</si>
  <si>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</si>
  <si>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</si>
  <si>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</si>
  <si>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</si>
  <si>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</si>
  <si>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</si>
  <si>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</si>
  <si>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</si>
  <si>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</si>
  <si>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</si>
  <si>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</si>
  <si>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</si>
  <si>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</si>
  <si>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</si>
  <si>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</si>
  <si>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</si>
  <si>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</si>
  <si>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</si>
  <si>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</si>
  <si>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</si>
  <si>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</si>
  <si>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</si>
  <si>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</si>
  <si>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</si>
  <si>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</si>
  <si>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</si>
  <si>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</si>
  <si>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</si>
  <si>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</si>
  <si>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</si>
  <si>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</si>
  <si>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</si>
  <si>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</si>
  <si>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</si>
  <si>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</si>
  <si>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</si>
  <si>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</si>
  <si>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</si>
  <si>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</si>
  <si>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</si>
  <si>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</si>
  <si>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</si>
  <si>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</si>
  <si>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</si>
  <si>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</si>
  <si>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</si>
  <si>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</si>
  <si>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</si>
  <si>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</si>
  <si>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</si>
  <si>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</si>
  <si>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</si>
  <si>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</si>
  <si>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</si>
  <si>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</si>
  <si>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</si>
  <si>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</si>
  <si>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</si>
  <si>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</si>
  <si>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</si>
  <si>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</si>
  <si>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</si>
  <si>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</si>
  <si>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</si>
  <si>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</si>
  <si>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</si>
  <si>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</si>
  <si>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</si>
  <si>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</si>
  <si>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</si>
  <si>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</si>
  <si>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</si>
  <si>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</si>
  <si>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</si>
  <si>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</si>
  <si>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</si>
  <si>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</si>
  <si>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</si>
  <si>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</si>
  <si>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</si>
  <si>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</si>
  <si>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</si>
  <si>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</si>
  <si>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</si>
  <si>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</si>
  <si>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</si>
  <si>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</si>
  <si>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</si>
  <si>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</si>
  <si>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</si>
  <si>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</si>
  <si>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</si>
  <si>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</si>
  <si>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</si>
  <si>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</si>
  <si>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</si>
  <si>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</si>
  <si>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</si>
  <si>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</si>
  <si>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</si>
  <si>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</si>
  <si>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</si>
  <si>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</si>
  <si>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</si>
  <si>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</si>
  <si>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</si>
  <si>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</si>
  <si>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</si>
  <si>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</si>
  <si>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</si>
  <si>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</si>
  <si>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</si>
  <si>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</si>
  <si>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</si>
  <si>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</si>
  <si>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</si>
  <si>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</si>
  <si>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</si>
  <si>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</si>
  <si>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</si>
  <si>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</si>
  <si>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</si>
  <si>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</si>
  <si>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</si>
  <si>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</si>
  <si>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</si>
  <si>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</si>
  <si>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</si>
  <si>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</si>
  <si>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</si>
  <si>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</si>
  <si>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</si>
  <si>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</si>
  <si>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</si>
  <si>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</si>
  <si>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</si>
  <si>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</si>
  <si>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</si>
  <si>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</si>
  <si>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</si>
  <si>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</si>
  <si>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</si>
  <si>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</si>
  <si>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</si>
  <si>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</si>
  <si>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</si>
  <si>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</si>
  <si>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</si>
  <si>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</si>
  <si>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</si>
  <si>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</si>
  <si>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</si>
  <si>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</si>
  <si>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</si>
  <si>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</si>
  <si>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</si>
  <si>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</si>
  <si>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</si>
  <si>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</si>
  <si>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</si>
  <si>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</si>
  <si>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</si>
  <si>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</si>
  <si>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</si>
  <si>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</si>
  <si>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</si>
  <si>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</si>
  <si>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</si>
  <si>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</si>
  <si>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</si>
  <si>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</si>
  <si>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</si>
  <si>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</si>
  <si>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</si>
  <si>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</si>
  <si>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</si>
  <si>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</si>
  <si>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</si>
  <si>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</si>
  <si>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</si>
  <si>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</si>
  <si>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</si>
  <si>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</si>
  <si>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</si>
  <si>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</si>
  <si>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</si>
  <si>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</si>
  <si>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</si>
  <si>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</si>
  <si>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</si>
  <si>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</si>
  <si>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</si>
  <si>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</si>
  <si>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</si>
  <si>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</si>
  <si>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</si>
  <si>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</si>
  <si>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</si>
  <si>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</si>
  <si>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</si>
  <si>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</si>
  <si>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</si>
  <si>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</si>
  <si>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</si>
  <si>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</si>
  <si>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</si>
  <si>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</si>
  <si>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</si>
  <si>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</si>
  <si>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</si>
  <si>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</si>
  <si>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</si>
  <si>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</si>
  <si>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</si>
  <si>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</si>
  <si>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</si>
  <si>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</si>
  <si>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</si>
  <si>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</si>
  <si>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</si>
  <si>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</si>
  <si>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</si>
  <si>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</si>
  <si>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</si>
  <si>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</si>
  <si>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</si>
  <si>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</si>
  <si>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</si>
  <si>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</si>
  <si>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</si>
  <si>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</si>
  <si>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</si>
  <si>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</si>
  <si>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</si>
  <si>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</si>
  <si>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</si>
  <si>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</si>
  <si>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</si>
  <si>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</si>
  <si>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</si>
  <si>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</si>
  <si>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</si>
  <si>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</si>
  <si>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</si>
  <si>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</si>
  <si>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</si>
  <si>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</si>
  <si>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</si>
  <si>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</si>
  <si>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</si>
  <si>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</si>
  <si>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</si>
  <si>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</si>
  <si>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</si>
  <si>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</si>
  <si>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</si>
  <si>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</si>
  <si>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</si>
  <si>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</si>
  <si>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</si>
  <si>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</si>
  <si>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</si>
  <si>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</si>
  <si>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</si>
  <si>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</si>
  <si>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</si>
  <si>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</si>
  <si>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</si>
  <si>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</si>
  <si>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</si>
  <si>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</si>
  <si>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</si>
  <si>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</si>
  <si>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</si>
  <si>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</si>
  <si>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</si>
  <si>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</si>
  <si>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</si>
  <si>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</si>
  <si>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</si>
  <si>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</si>
  <si>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</si>
  <si>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</si>
  <si>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</si>
  <si>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</si>
  <si>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</si>
  <si>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</si>
  <si>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</si>
  <si>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</si>
  <si>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</si>
  <si>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</si>
  <si>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</si>
  <si>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</si>
  <si>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</si>
  <si>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</si>
  <si>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</si>
  <si>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</si>
  <si>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</si>
  <si>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</si>
  <si>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</si>
  <si>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</si>
  <si>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</si>
  <si>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</si>
  <si>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</si>
  <si>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</si>
  <si>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</si>
  <si>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</si>
  <si>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</si>
  <si>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</si>
  <si>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</si>
  <si>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</si>
  <si>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</si>
  <si>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</si>
  <si>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</si>
  <si>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</si>
  <si>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</si>
  <si>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</si>
  <si>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</si>
  <si>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</si>
  <si>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</si>
  <si>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</si>
  <si>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</si>
  <si>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</si>
  <si>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</si>
  <si>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</si>
  <si>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</si>
  <si>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</si>
  <si>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</si>
  <si>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</si>
  <si>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</si>
  <si>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</si>
  <si>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</si>
  <si>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</si>
  <si>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</si>
  <si>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</si>
  <si>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</si>
  <si>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</si>
  <si>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</si>
  <si>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</si>
  <si>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</si>
  <si>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</si>
  <si>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</si>
  <si>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</si>
  <si>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</si>
  <si>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</si>
  <si>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</si>
  <si>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</si>
  <si>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</si>
  <si>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</si>
  <si>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</si>
  <si>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</si>
  <si>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</si>
  <si>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</si>
  <si>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</si>
  <si>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</si>
  <si>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</si>
  <si>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</si>
  <si>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</si>
  <si>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</si>
  <si>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</si>
  <si>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</si>
  <si>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</si>
  <si>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</si>
  <si>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</si>
  <si>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</si>
  <si>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</si>
  <si>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</si>
  <si>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</si>
  <si>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</si>
  <si>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</si>
  <si>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</si>
  <si>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</si>
  <si>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</si>
  <si>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</si>
  <si>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</si>
  <si>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</si>
  <si>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</si>
  <si>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</si>
  <si>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</si>
  <si>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</si>
  <si>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</si>
  <si>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</si>
  <si>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</si>
  <si>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</si>
  <si>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</si>
  <si>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</si>
  <si>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</si>
  <si>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</si>
  <si>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</si>
  <si>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</si>
  <si>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</si>
  <si>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</si>
  <si>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</si>
  <si>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</si>
  <si>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</si>
  <si>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</si>
  <si>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</si>
  <si>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</si>
  <si>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</si>
  <si>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</si>
  <si>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</si>
  <si>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</si>
  <si>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</si>
  <si>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</si>
  <si>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</si>
  <si>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</si>
  <si>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</si>
  <si>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</si>
  <si>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</si>
  <si>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</si>
  <si>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</si>
  <si>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</si>
  <si>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</si>
  <si>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</si>
  <si>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</si>
  <si>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</si>
  <si>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</si>
  <si>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</si>
  <si>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</si>
  <si>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</si>
  <si>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</si>
  <si>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</si>
  <si>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</si>
  <si>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</si>
  <si>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</si>
  <si>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</si>
  <si>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</si>
  <si>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</si>
  <si>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</si>
  <si>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</si>
  <si>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</si>
  <si>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</si>
  <si>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</si>
  <si>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</si>
  <si>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</si>
  <si>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</si>
  <si>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</si>
  <si>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</si>
  <si>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</si>
  <si>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</si>
  <si>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</si>
  <si>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</si>
  <si>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</si>
  <si>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</si>
  <si>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</si>
  <si>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</si>
  <si>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</si>
  <si>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</si>
  <si>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</si>
  <si>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</si>
  <si>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</si>
  <si>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</si>
  <si>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</si>
  <si>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</si>
  <si>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</si>
  <si>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</si>
  <si>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</si>
  <si>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</si>
  <si>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</si>
  <si>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</si>
  <si>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</si>
  <si>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</si>
  <si>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</si>
  <si>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</si>
  <si>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</si>
  <si>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</si>
  <si>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</si>
  <si>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</si>
  <si>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</si>
  <si>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</si>
  <si>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</si>
  <si>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</si>
  <si>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</si>
  <si>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</si>
  <si>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</si>
  <si>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</si>
  <si>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</si>
  <si>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</si>
  <si>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</si>
  <si>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</si>
  <si>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</si>
  <si>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</si>
  <si>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</si>
  <si>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</si>
  <si>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</si>
  <si>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</si>
  <si>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</si>
  <si>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</si>
  <si>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</si>
  <si>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</si>
  <si>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</si>
  <si>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</si>
  <si>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</si>
  <si>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</si>
  <si>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</si>
  <si>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</si>
  <si>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</si>
  <si>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</si>
  <si>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</si>
  <si>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</si>
  <si>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</si>
  <si>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</si>
  <si>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</si>
  <si>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</si>
  <si>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</si>
  <si>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</si>
  <si>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</si>
  <si>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</si>
  <si>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</si>
  <si>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</si>
  <si>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</si>
  <si>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</si>
  <si>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</si>
  <si>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</si>
  <si>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</si>
  <si>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</si>
  <si>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</si>
  <si>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</si>
  <si>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</si>
  <si>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</si>
  <si>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</si>
  <si>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</si>
  <si>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</si>
  <si>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</si>
  <si>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</si>
  <si>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</si>
  <si>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</si>
  <si>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</si>
  <si>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</si>
  <si>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</si>
  <si>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</si>
  <si>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</si>
  <si>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</si>
  <si>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</si>
  <si>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</si>
  <si>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</si>
  <si>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</si>
  <si>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</si>
  <si>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</si>
  <si>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</si>
  <si>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</si>
  <si>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</si>
  <si>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</si>
  <si>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</si>
  <si>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</si>
  <si>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</si>
  <si>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</si>
  <si>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</si>
  <si>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</si>
  <si>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</si>
  <si>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</si>
  <si>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</si>
  <si>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</si>
  <si>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</si>
  <si>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</si>
  <si>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</si>
  <si>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</si>
  <si>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</si>
  <si>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</si>
  <si>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</si>
  <si>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</si>
  <si>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</si>
  <si>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</si>
  <si>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</si>
  <si>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</si>
  <si>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</si>
  <si>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</si>
  <si>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</si>
  <si>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</si>
  <si>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</si>
  <si>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</si>
  <si>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</si>
  <si>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</si>
  <si>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</si>
  <si>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</si>
  <si>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</si>
  <si>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</si>
  <si>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</si>
  <si>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</si>
  <si>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</si>
  <si>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</si>
  <si>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</si>
  <si>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</si>
  <si>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</si>
  <si>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</si>
  <si>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</si>
  <si>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</si>
  <si>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</si>
  <si>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</si>
  <si>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</si>
  <si>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</si>
  <si>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</si>
  <si>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</si>
  <si>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</si>
  <si>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</si>
  <si>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</si>
  <si>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</si>
  <si>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</si>
  <si>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</si>
  <si>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</si>
  <si>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</si>
  <si>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</si>
  <si>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</si>
  <si>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</si>
  <si>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</si>
  <si>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</si>
  <si>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</si>
  <si>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</si>
  <si>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</si>
  <si>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</si>
  <si>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</si>
  <si>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</si>
  <si>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</si>
  <si>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</si>
  <si>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</si>
  <si>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</si>
  <si>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</si>
  <si>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</si>
  <si>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</si>
  <si>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</si>
  <si>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</si>
  <si>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</si>
  <si>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</si>
  <si>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</si>
  <si>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</si>
  <si>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</si>
  <si>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</si>
  <si>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</si>
  <si>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</si>
  <si>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</si>
  <si>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</si>
  <si>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</si>
  <si>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</si>
  <si>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</si>
  <si>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</si>
  <si>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</si>
  <si>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</si>
  <si>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</si>
  <si>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</si>
  <si>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</si>
  <si>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</si>
  <si>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</si>
  <si>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</si>
  <si>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</si>
  <si>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</si>
  <si>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</si>
  <si>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</si>
  <si>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</si>
  <si>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</si>
  <si>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</si>
  <si>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</si>
  <si>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</si>
  <si>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</si>
  <si>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</si>
  <si>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</si>
  <si>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</si>
  <si>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</si>
  <si>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</si>
  <si>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</si>
  <si>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</si>
  <si>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</si>
  <si>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</si>
  <si>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</si>
  <si>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</si>
  <si>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</si>
  <si>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</si>
  <si>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</si>
  <si>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</si>
  <si>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</si>
  <si>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</si>
  <si>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</si>
  <si>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</si>
  <si>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</si>
  <si>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</si>
  <si>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</si>
  <si>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</si>
  <si>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</si>
  <si>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</si>
  <si>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</si>
  <si>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</si>
  <si>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</si>
  <si>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</si>
  <si>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</si>
  <si>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</si>
  <si>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</si>
  <si>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</si>
  <si>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</si>
  <si>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</si>
  <si>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</si>
  <si>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</si>
  <si>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</si>
  <si>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</si>
  <si>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</si>
  <si>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</si>
  <si>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</si>
  <si>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</si>
  <si>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</si>
  <si>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</si>
  <si>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</si>
  <si>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</si>
  <si>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</si>
  <si>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</si>
  <si>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</si>
  <si>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</si>
  <si>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</si>
  <si>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</si>
  <si>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</si>
  <si>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</si>
  <si>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</si>
  <si>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</si>
  <si>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</si>
  <si>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</si>
  <si>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</si>
  <si>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</si>
  <si>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</si>
  <si>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</si>
  <si>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</si>
  <si>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</si>
  <si>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</si>
  <si>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</si>
  <si>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</si>
  <si>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</si>
  <si>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</si>
  <si>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</si>
  <si>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</si>
  <si>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</si>
  <si>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</si>
  <si>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</si>
  <si>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</si>
  <si>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</si>
  <si>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</si>
  <si>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</si>
  <si>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</si>
  <si>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</si>
  <si>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</si>
  <si>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</si>
  <si>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</si>
  <si>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</si>
  <si>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</si>
  <si>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</si>
  <si>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</si>
  <si>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</si>
  <si>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</si>
  <si>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</si>
  <si>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</si>
  <si>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</si>
  <si>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</si>
  <si>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</si>
  <si>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</si>
  <si>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</si>
  <si>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</si>
  <si>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</si>
  <si>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</si>
  <si>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</si>
  <si>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</si>
  <si>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</si>
  <si>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</si>
  <si>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</si>
  <si>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</si>
  <si>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</si>
  <si>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</si>
  <si>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</si>
  <si>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</si>
  <si>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</si>
  <si>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</si>
  <si>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</si>
  <si>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</si>
  <si>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</si>
  <si>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</si>
  <si>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</si>
  <si>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</si>
  <si>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</si>
  <si>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</si>
  <si>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</si>
  <si>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</si>
  <si>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</si>
  <si>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</si>
  <si>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</si>
  <si>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</si>
  <si>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</si>
  <si>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</si>
  <si>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</si>
  <si>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</si>
  <si>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</si>
  <si>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</si>
  <si>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</si>
  <si>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</si>
  <si>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</si>
  <si>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</si>
  <si>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</si>
  <si>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</si>
  <si>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</si>
  <si>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</si>
  <si>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</si>
  <si>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</si>
  <si>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</si>
  <si>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</si>
  <si>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</si>
  <si>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</si>
  <si>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</si>
  <si>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</si>
  <si>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</si>
  <si>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</si>
  <si>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</si>
  <si>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</si>
  <si>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</si>
  <si>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</si>
  <si>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</si>
  <si>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</si>
  <si>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</si>
  <si>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</si>
  <si>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</si>
  <si>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</si>
  <si>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</si>
  <si>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</si>
  <si>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</si>
  <si>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</si>
  <si>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</si>
  <si>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</si>
  <si>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</si>
  <si>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</si>
  <si>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</si>
  <si>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</si>
  <si>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</si>
  <si>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</si>
  <si>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</si>
  <si>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</si>
  <si>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</si>
  <si>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</si>
  <si>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</si>
  <si>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</si>
  <si>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</si>
  <si>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</si>
  <si>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</si>
  <si>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</si>
  <si>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</si>
  <si>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</si>
  <si>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</si>
  <si>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</si>
  <si>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</si>
  <si>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</si>
  <si>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</si>
  <si>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</si>
  <si>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</si>
  <si>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</si>
  <si>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</si>
  <si>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</si>
  <si>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</si>
  <si>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</si>
  <si>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</si>
  <si>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</si>
  <si>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</si>
  <si>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</si>
  <si>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</si>
  <si>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</si>
  <si>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</si>
  <si>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</si>
  <si>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</si>
  <si>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</si>
  <si>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</si>
  <si>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</si>
  <si>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</si>
  <si>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</si>
  <si>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</si>
  <si>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</si>
  <si>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</si>
  <si>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</si>
  <si>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</si>
  <si>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</si>
  <si>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</si>
  <si>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</si>
  <si>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</si>
  <si>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</si>
  <si>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</si>
  <si>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</si>
  <si>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</si>
  <si>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</si>
  <si>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</si>
  <si>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</si>
  <si>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</si>
  <si>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</si>
  <si>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</si>
  <si>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</si>
  <si>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</si>
  <si>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</si>
  <si>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</si>
  <si>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</si>
  <si>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</si>
  <si>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</si>
  <si>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</si>
  <si>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</si>
  <si>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</si>
  <si>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</si>
  <si>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</si>
  <si>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</si>
  <si>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</si>
  <si>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</si>
  <si>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</si>
  <si>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</si>
  <si>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</si>
  <si>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</si>
  <si>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</si>
  <si>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</si>
  <si>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</si>
  <si>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</si>
  <si>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</si>
  <si>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</si>
  <si>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</si>
  <si>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</si>
  <si>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</si>
  <si>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</si>
  <si>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</si>
  <si>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</si>
  <si>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</si>
  <si>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</si>
  <si>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</si>
  <si>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</si>
  <si>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</si>
  <si>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</si>
  <si>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</si>
  <si>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</si>
  <si>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</si>
  <si>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</si>
  <si>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</si>
  <si>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</si>
  <si>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</si>
  <si>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</si>
  <si>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</si>
  <si>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</si>
  <si>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</si>
  <si>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</si>
  <si>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</si>
  <si>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</si>
  <si>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</si>
  <si>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</si>
  <si>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</si>
  <si>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</si>
  <si>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</si>
  <si>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</si>
  <si>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</si>
  <si>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</si>
  <si>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</si>
  <si>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</si>
  <si>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</si>
  <si>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</si>
  <si>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</si>
  <si>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</si>
  <si>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</si>
  <si>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</si>
  <si>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</si>
  <si>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</si>
  <si>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</si>
  <si>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</si>
  <si>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</si>
  <si>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</si>
  <si>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</si>
  <si>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</si>
  <si>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</si>
  <si>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</si>
  <si>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</si>
  <si>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</si>
  <si>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</si>
  <si>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</si>
  <si>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</si>
  <si>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</si>
  <si>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</si>
  <si>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</si>
  <si>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</si>
  <si>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</si>
  <si>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</si>
  <si>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</si>
  <si>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</si>
  <si>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</si>
  <si>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</si>
  <si>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</si>
  <si>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</si>
  <si>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</si>
  <si>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</si>
  <si>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</si>
  <si>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</si>
  <si>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</si>
  <si>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</si>
  <si>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</si>
  <si>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</si>
  <si>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</si>
  <si>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</si>
  <si>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</si>
  <si>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</si>
  <si>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</si>
  <si>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</si>
  <si>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</si>
  <si>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</si>
  <si>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</si>
  <si>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</si>
  <si>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</si>
  <si>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</si>
  <si>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</si>
  <si>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</si>
  <si>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</si>
  <si>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</si>
  <si>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</si>
  <si>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</si>
  <si>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</si>
  <si>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</si>
  <si>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</si>
  <si>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</si>
  <si>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</si>
  <si>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</si>
  <si>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</si>
  <si>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</si>
  <si>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</si>
  <si>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</si>
  <si>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</si>
  <si>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</si>
  <si>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</si>
  <si>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</si>
  <si>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</si>
  <si>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</si>
  <si>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</si>
  <si>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</si>
  <si>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</si>
  <si>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</si>
  <si>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</si>
  <si>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</si>
  <si>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</si>
  <si>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</si>
  <si>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</si>
  <si>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</si>
  <si>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</si>
  <si>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</si>
  <si>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</si>
  <si>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</si>
  <si>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</si>
  <si>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</si>
  <si>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</si>
  <si>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</si>
  <si>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</si>
  <si>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</si>
  <si>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</si>
  <si>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</si>
  <si>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</si>
  <si>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</si>
  <si>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</si>
  <si>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</si>
  <si>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</si>
  <si>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</si>
  <si>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</si>
  <si>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</si>
  <si>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</si>
  <si>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</si>
  <si>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</si>
  <si>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</si>
  <si>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</si>
  <si>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</si>
  <si>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</si>
  <si>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</si>
  <si>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</si>
  <si>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</si>
  <si>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</si>
  <si>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</si>
  <si>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</si>
  <si>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</si>
  <si>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</si>
  <si>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</si>
  <si>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</si>
  <si>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</si>
  <si>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</si>
  <si>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</si>
  <si>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</si>
  <si>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</si>
  <si>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</si>
  <si>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</si>
  <si>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</si>
  <si>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</si>
  <si>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</si>
  <si>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</si>
  <si>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</si>
  <si>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</si>
  <si>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</si>
  <si>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</si>
  <si>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</si>
  <si>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</si>
  <si>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</si>
  <si>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</si>
  <si>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</si>
  <si>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</si>
  <si>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</si>
  <si>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</si>
  <si>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</si>
  <si>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</si>
  <si>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</si>
  <si>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</si>
  <si>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</si>
  <si>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</si>
  <si>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</si>
  <si>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</si>
  <si>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</si>
  <si>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</si>
  <si>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</si>
  <si>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</si>
  <si>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</si>
  <si>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</si>
  <si>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</si>
  <si>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</si>
  <si>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</si>
  <si>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</si>
  <si>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</si>
  <si>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</si>
  <si>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</si>
  <si>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</si>
  <si>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</si>
  <si>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</si>
  <si>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</si>
  <si>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</si>
  <si>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</si>
  <si>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</si>
  <si>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</si>
  <si>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</si>
  <si>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</si>
  <si>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</si>
  <si>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</si>
  <si>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</si>
  <si>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</si>
  <si>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</si>
  <si>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</si>
  <si>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</si>
  <si>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</si>
  <si>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</si>
  <si>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</si>
  <si>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</si>
  <si>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</si>
  <si>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</si>
  <si>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</si>
  <si>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</si>
  <si>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</si>
  <si>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</si>
  <si>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</si>
  <si>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</si>
  <si>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</si>
  <si>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</si>
  <si>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</si>
  <si>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</si>
  <si>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</si>
  <si>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</si>
  <si>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</si>
  <si>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</si>
  <si>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</si>
  <si>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</si>
  <si>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</si>
  <si>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</si>
  <si>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</si>
  <si>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</si>
  <si>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</si>
  <si>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</si>
  <si>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</si>
  <si>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</si>
  <si>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</si>
  <si>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</si>
  <si>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</si>
  <si>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</si>
  <si>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</si>
  <si>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</si>
  <si>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</si>
  <si>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</si>
  <si>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</si>
  <si>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</si>
  <si>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</si>
  <si>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</si>
  <si>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</si>
  <si>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</si>
  <si>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</si>
  <si>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</si>
  <si>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</si>
  <si>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</si>
  <si>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</si>
  <si>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</si>
  <si>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</si>
  <si>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</si>
  <si>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</si>
  <si>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</si>
  <si>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</si>
  <si>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</si>
  <si>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</si>
  <si>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</si>
  <si>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</si>
  <si>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</si>
  <si>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</si>
  <si>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</si>
  <si>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</si>
  <si>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</si>
  <si>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</si>
  <si>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</si>
  <si>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</si>
  <si>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</si>
  <si>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</si>
  <si>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</si>
  <si>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</si>
  <si>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</si>
  <si>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</si>
  <si>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</si>
  <si>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</si>
  <si>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</si>
  <si>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</si>
  <si>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</si>
  <si>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</si>
  <si>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</si>
  <si>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</si>
  <si>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</si>
  <si>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</si>
  <si>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</si>
  <si>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</si>
  <si>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</si>
  <si>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</si>
  <si>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</si>
  <si>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</si>
  <si>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</si>
  <si>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</si>
  <si>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</si>
  <si>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</si>
  <si>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</si>
  <si>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</si>
  <si>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</si>
  <si>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</si>
  <si>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</si>
  <si>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</si>
  <si>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</si>
  <si>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</si>
  <si>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</si>
  <si>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</si>
  <si>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</si>
  <si>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</si>
  <si>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</si>
  <si>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</si>
  <si>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</si>
  <si>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</si>
  <si>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</si>
  <si>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</si>
  <si>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</si>
  <si>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</si>
  <si>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</si>
  <si>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</si>
  <si>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</si>
  <si>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</si>
  <si>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</si>
  <si>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</si>
  <si>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</si>
  <si>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</si>
  <si>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</si>
  <si>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</si>
  <si>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</si>
  <si>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</si>
  <si>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</si>
  <si>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</si>
  <si>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</si>
  <si>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</si>
  <si>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</si>
  <si>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</si>
  <si>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</si>
  <si>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</si>
  <si>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</si>
  <si>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</si>
  <si>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</si>
  <si>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</si>
  <si>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</si>
  <si>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</si>
  <si>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</si>
  <si>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</si>
  <si>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</si>
  <si>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</si>
  <si>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</si>
  <si>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</si>
  <si>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</si>
  <si>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</si>
  <si>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</si>
  <si>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</si>
  <si>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</si>
  <si>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</si>
  <si>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</si>
  <si>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</si>
  <si>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</si>
  <si>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</si>
  <si>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</si>
  <si>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</si>
  <si>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</si>
  <si>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</si>
  <si>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</si>
  <si>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</si>
  <si>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</si>
  <si>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</si>
  <si>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</si>
  <si>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</si>
  <si>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</si>
  <si>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</si>
  <si>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</si>
  <si>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</si>
  <si>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</si>
  <si>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</si>
  <si>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</si>
  <si>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</si>
  <si>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</si>
  <si>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</si>
  <si>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</si>
  <si>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</si>
  <si>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</si>
  <si>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</si>
  <si>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</si>
  <si>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</si>
  <si>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</si>
  <si>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</si>
  <si>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</si>
  <si>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</si>
  <si>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</si>
  <si>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</si>
  <si>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</si>
  <si>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</si>
  <si>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</si>
  <si>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</si>
  <si>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</si>
  <si>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</si>
  <si>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</si>
  <si>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</si>
  <si>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</si>
  <si>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</si>
  <si>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</si>
  <si>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</si>
  <si>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</si>
  <si>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</si>
  <si>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</si>
  <si>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</si>
  <si>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</si>
  <si>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</si>
  <si>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</si>
  <si>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</si>
  <si>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</si>
  <si>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</si>
  <si>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</si>
  <si>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</si>
  <si>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</si>
  <si>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</si>
  <si>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</si>
  <si>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</si>
  <si>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</si>
  <si>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</si>
  <si>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</si>
  <si>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</si>
  <si>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</si>
  <si>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</si>
  <si>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</si>
  <si>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</si>
  <si>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</si>
  <si>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</si>
  <si>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</si>
  <si>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</si>
  <si>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</si>
  <si>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</si>
  <si>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</si>
  <si>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</si>
  <si>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</si>
  <si>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</si>
  <si>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</si>
  <si>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</si>
  <si>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</si>
  <si>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</si>
  <si>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</si>
  <si>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</si>
  <si>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</si>
  <si>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</si>
  <si>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</si>
  <si>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</si>
  <si>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</si>
  <si>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</si>
  <si>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</si>
  <si>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</si>
  <si>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</si>
  <si>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</si>
  <si>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</si>
  <si>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</si>
  <si>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</si>
  <si>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</si>
  <si>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</si>
  <si>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</si>
  <si>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</si>
  <si>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</si>
  <si>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</si>
  <si>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</si>
  <si>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</si>
  <si>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</si>
  <si>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</si>
  <si>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</si>
  <si>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</si>
  <si>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</si>
  <si>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</si>
  <si>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</si>
  <si>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</si>
  <si>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</si>
  <si>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</si>
  <si>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</si>
  <si>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</si>
  <si>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</si>
  <si>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</si>
  <si>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</si>
  <si>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</si>
  <si>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</si>
  <si>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</si>
  <si>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</si>
  <si>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</si>
  <si>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</si>
  <si>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</si>
  <si>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</si>
  <si>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</si>
  <si>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</si>
  <si>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</si>
  <si>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</si>
  <si>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</si>
  <si>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</si>
  <si>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</si>
  <si>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</si>
  <si>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</si>
  <si>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</si>
  <si>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</si>
  <si>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</si>
  <si>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</si>
  <si>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</si>
  <si>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</si>
  <si>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</si>
  <si>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</si>
  <si>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</si>
  <si>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</si>
  <si>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</si>
  <si>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</si>
  <si>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</si>
  <si>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</si>
  <si>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</si>
  <si>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</si>
  <si>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</si>
  <si>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</si>
  <si>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</si>
  <si>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</si>
  <si>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</si>
  <si>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</si>
  <si>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</si>
  <si>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</si>
  <si>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</si>
  <si>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</si>
  <si>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</si>
  <si>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</si>
  <si>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</si>
  <si>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</si>
  <si>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</si>
  <si>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</si>
  <si>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</si>
  <si>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</si>
  <si>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</si>
  <si>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</si>
  <si>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</si>
  <si>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</si>
  <si>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</si>
  <si>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</si>
  <si>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</si>
  <si>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</si>
  <si>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</si>
  <si>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</si>
  <si>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</si>
  <si>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</si>
  <si>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</si>
  <si>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</si>
  <si>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</si>
  <si>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</si>
  <si>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</si>
  <si>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</si>
  <si>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</si>
  <si>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</si>
  <si>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</si>
  <si>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</si>
  <si>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</si>
  <si>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</si>
  <si>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</si>
  <si>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</si>
  <si>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</si>
  <si>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</si>
  <si>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</si>
  <si>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</si>
  <si>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</si>
  <si>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</si>
  <si>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</si>
  <si>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</si>
  <si>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</si>
  <si>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</si>
  <si>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</si>
  <si>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</si>
  <si>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</si>
  <si>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</si>
  <si>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</si>
  <si>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</si>
  <si>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</si>
  <si>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</si>
  <si>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</si>
  <si>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</si>
  <si>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</si>
  <si>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</si>
  <si>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</si>
  <si>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</si>
  <si>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</si>
  <si>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</si>
  <si>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</si>
  <si>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</si>
  <si>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</si>
  <si>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</si>
  <si>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</si>
  <si>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</si>
  <si>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</si>
  <si>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</si>
  <si>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</si>
  <si>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</si>
  <si>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</si>
  <si>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</si>
  <si>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</si>
  <si>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</si>
  <si>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</si>
  <si>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</si>
  <si>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</si>
  <si>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</si>
  <si>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</si>
  <si>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</si>
  <si>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</si>
  <si>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</si>
  <si>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</si>
  <si>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</si>
  <si>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</si>
  <si>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</si>
  <si>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</si>
  <si>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</si>
  <si>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</si>
  <si>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</si>
  <si>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</si>
  <si>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</si>
  <si>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</si>
  <si>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</si>
  <si>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</si>
  <si>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</si>
  <si>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</si>
  <si>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</si>
  <si>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</si>
  <si>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</si>
  <si>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</si>
  <si>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</si>
  <si>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</si>
  <si>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</si>
  <si>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</si>
  <si>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</si>
  <si>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</si>
  <si>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</si>
  <si>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</si>
  <si>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</si>
  <si>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</si>
  <si>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</si>
  <si>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</si>
  <si>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</si>
  <si>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</si>
  <si>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</si>
  <si>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</si>
  <si>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</si>
  <si>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</si>
  <si>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</si>
  <si>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</si>
  <si>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</si>
  <si>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</si>
  <si>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</si>
  <si>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</si>
  <si>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</si>
  <si>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</si>
  <si>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</si>
  <si>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</si>
  <si>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</si>
  <si>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</si>
  <si>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</si>
  <si>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</si>
  <si>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</si>
  <si>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</si>
  <si>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</si>
  <si>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</si>
  <si>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</si>
  <si>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</si>
  <si>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</si>
  <si>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</si>
  <si>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</si>
  <si>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</si>
  <si>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</si>
  <si>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</si>
  <si>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</si>
  <si>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</si>
  <si>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</si>
  <si>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</si>
  <si>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</si>
  <si>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</si>
  <si>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</si>
  <si>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</si>
  <si>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</si>
  <si>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</si>
  <si>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</si>
  <si>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</si>
  <si>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</si>
  <si>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</si>
  <si>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</si>
  <si>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</si>
  <si>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</si>
  <si>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</si>
  <si>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</si>
  <si>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</si>
  <si>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</si>
  <si>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</si>
  <si>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</si>
  <si>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</si>
  <si>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</si>
  <si>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</si>
  <si>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</si>
  <si>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</si>
  <si>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</si>
  <si>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</si>
  <si>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</si>
  <si>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</si>
  <si>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</si>
  <si>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</si>
  <si>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</si>
  <si>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</si>
  <si>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</si>
  <si>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</si>
  <si>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</si>
  <si>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</si>
  <si>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</si>
  <si>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</si>
  <si>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</si>
  <si>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</si>
  <si>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</si>
  <si>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</si>
  <si>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</si>
  <si>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</si>
  <si>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</si>
  <si>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</si>
  <si>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</si>
  <si>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</si>
  <si>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</si>
  <si>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</si>
  <si>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</si>
  <si>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</si>
  <si>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</si>
  <si>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</si>
  <si>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</si>
  <si>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</si>
  <si>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</si>
  <si>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</si>
  <si>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</si>
  <si>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</si>
  <si>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</si>
  <si>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</si>
  <si>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</si>
  <si>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</si>
  <si>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</si>
  <si>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</si>
  <si>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</si>
  <si>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</si>
  <si>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</si>
  <si>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</si>
  <si>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</si>
  <si>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</si>
  <si>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</si>
  <si>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</si>
  <si>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</si>
  <si>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</si>
  <si>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</si>
  <si>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</si>
  <si>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</si>
  <si>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</si>
  <si>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</si>
  <si>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</si>
  <si>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</si>
  <si>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</si>
  <si>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</si>
  <si>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</si>
  <si>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</si>
  <si>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</si>
  <si>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</si>
  <si>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</si>
  <si>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</si>
  <si>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</si>
  <si>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</si>
  <si>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</si>
  <si>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</si>
  <si>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</si>
  <si>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</si>
  <si>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</si>
  <si>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</si>
  <si>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</si>
  <si>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</si>
  <si>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</si>
  <si>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</si>
  <si>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</si>
  <si>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</si>
  <si>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</si>
  <si>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</si>
  <si>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</si>
  <si>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</si>
  <si>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</si>
  <si>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</si>
  <si>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</si>
  <si>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</si>
  <si>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</si>
  <si>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</si>
  <si>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</si>
  <si>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</si>
  <si>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</si>
  <si>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</si>
  <si>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</si>
  <si>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</si>
  <si>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</si>
  <si>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</si>
  <si>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</si>
  <si>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</si>
  <si>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</si>
  <si>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</si>
  <si>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</si>
  <si>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</si>
  <si>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</si>
  <si>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</si>
  <si>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</si>
  <si>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</si>
  <si>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</si>
  <si>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</si>
  <si>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</si>
  <si>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</si>
  <si>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</si>
  <si>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</si>
  <si>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</si>
  <si>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</si>
  <si>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</si>
  <si>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</si>
  <si>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</si>
  <si>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</si>
  <si>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</si>
  <si>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</si>
  <si>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</si>
  <si>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</si>
  <si>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</si>
  <si>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</si>
  <si>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</si>
  <si>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</si>
  <si>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</si>
  <si>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</si>
  <si>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</si>
  <si>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</si>
  <si>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</si>
  <si>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</si>
  <si>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</si>
  <si>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</si>
  <si>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</si>
  <si>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</si>
  <si>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</si>
  <si>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</si>
  <si>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</si>
  <si>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</si>
  <si>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</si>
  <si>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</si>
  <si>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</si>
  <si>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</si>
  <si>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</si>
  <si>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</si>
  <si>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</si>
  <si>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</si>
  <si>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</si>
  <si>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</si>
  <si>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</si>
  <si>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</si>
  <si>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</si>
  <si>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</si>
  <si>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</si>
  <si>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</si>
  <si>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</si>
  <si>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</si>
  <si>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</si>
  <si>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</si>
  <si>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</si>
  <si>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</si>
  <si>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</si>
  <si>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</si>
  <si>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</si>
  <si>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</si>
  <si>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</si>
  <si>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</si>
  <si>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</si>
  <si>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</si>
  <si>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</si>
  <si>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</si>
  <si>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</si>
  <si>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</si>
  <si>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</si>
  <si>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</si>
  <si>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</si>
  <si>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</si>
  <si>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</si>
  <si>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</si>
  <si>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</si>
  <si>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</si>
  <si>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</si>
  <si>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</si>
  <si>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</si>
  <si>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</si>
  <si>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</si>
  <si>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</si>
  <si>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</si>
  <si>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</si>
  <si>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</si>
  <si>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</si>
  <si>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</si>
  <si>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</si>
  <si>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</si>
  <si>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</si>
  <si>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</si>
  <si>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</si>
  <si>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</si>
  <si>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</si>
  <si>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</si>
  <si>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</si>
  <si>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</si>
  <si>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</si>
  <si>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</si>
  <si>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</si>
  <si>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</si>
  <si>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</si>
  <si>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</si>
  <si>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</si>
  <si>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</si>
  <si>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</si>
  <si>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</si>
  <si>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</si>
  <si>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</si>
  <si>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</si>
  <si>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</si>
  <si>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</si>
  <si>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</si>
  <si>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</si>
  <si>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</si>
  <si>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</si>
  <si>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</si>
  <si>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</si>
  <si>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</si>
  <si>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</si>
  <si>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</si>
  <si>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</si>
  <si>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</si>
  <si>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</si>
  <si>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</si>
  <si>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</si>
  <si>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</si>
  <si>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</si>
  <si>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</si>
  <si>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</si>
  <si>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</si>
  <si>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</si>
  <si>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</si>
  <si>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</si>
  <si>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</si>
  <si>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</si>
  <si>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</si>
  <si>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</si>
  <si>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</si>
  <si>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</si>
  <si>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</si>
  <si>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</si>
  <si>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</si>
  <si>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</si>
  <si>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</si>
  <si>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</si>
  <si>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</si>
  <si>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</si>
  <si>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</si>
  <si>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</si>
  <si>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</si>
  <si>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</si>
  <si>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</si>
  <si>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</si>
  <si>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</si>
  <si>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</si>
  <si>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</si>
  <si>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</si>
  <si>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</si>
  <si>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</si>
  <si>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</si>
  <si>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</si>
  <si>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</si>
  <si>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</si>
  <si>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</si>
  <si>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</si>
  <si>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</si>
  <si>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</si>
  <si>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</si>
  <si>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</si>
  <si>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</si>
  <si>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</si>
  <si>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</si>
  <si>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</si>
  <si>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</si>
  <si>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</si>
  <si>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</si>
  <si>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</si>
  <si>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</si>
  <si>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</si>
  <si>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</si>
  <si>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</si>
  <si>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</si>
  <si>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</si>
  <si>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</si>
  <si>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</si>
  <si>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</si>
  <si>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</si>
  <si>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</si>
  <si>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</si>
  <si>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</si>
  <si>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</si>
  <si>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</si>
  <si>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</si>
  <si>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</si>
  <si>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</si>
  <si>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</si>
  <si>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</si>
  <si>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</si>
  <si>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</si>
  <si>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</si>
  <si>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</si>
  <si>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</si>
  <si>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</si>
  <si>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</si>
  <si>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</si>
  <si>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</si>
  <si>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</si>
  <si>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</si>
  <si>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</si>
  <si>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</si>
  <si>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</si>
  <si>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</si>
  <si>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</si>
  <si>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</si>
  <si>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</si>
  <si>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</si>
  <si>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</si>
  <si>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</si>
  <si>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</si>
  <si>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</si>
  <si>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</si>
  <si>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</si>
  <si>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</si>
  <si>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</si>
  <si>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</si>
  <si>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</si>
  <si>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</si>
  <si>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</si>
  <si>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</si>
  <si>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</si>
  <si>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</si>
  <si>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</si>
  <si>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</si>
  <si>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</si>
  <si>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</si>
  <si>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</si>
  <si>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</si>
  <si>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</si>
  <si>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</si>
  <si>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</si>
  <si>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</si>
  <si>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</si>
  <si>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</si>
  <si>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</si>
  <si>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</si>
  <si>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</si>
  <si>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</si>
  <si>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</si>
  <si>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</si>
  <si>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</si>
  <si>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</si>
  <si>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</si>
  <si>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</si>
  <si>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</si>
  <si>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</si>
  <si>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</si>
  <si>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</si>
  <si>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</si>
  <si>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</si>
  <si>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</si>
  <si>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</si>
  <si>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</si>
  <si>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</si>
  <si>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</si>
  <si>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</si>
  <si>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</si>
  <si>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</si>
  <si>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</si>
  <si>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</si>
  <si>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</si>
  <si>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</si>
  <si>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</si>
  <si>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</si>
  <si>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</si>
  <si>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</si>
  <si>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</si>
  <si>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</si>
  <si>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</si>
  <si>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</si>
  <si>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</si>
  <si>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</si>
  <si>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</si>
  <si>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</si>
  <si>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</si>
  <si>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</si>
  <si>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</si>
  <si>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</si>
  <si>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</si>
  <si>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</si>
  <si>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</si>
  <si>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</si>
  <si>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</si>
  <si>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</si>
  <si>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</si>
  <si>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</si>
  <si>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</si>
  <si>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</si>
  <si>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</si>
  <si>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</si>
  <si>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</si>
  <si>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</si>
  <si>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</si>
  <si>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</si>
  <si>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</si>
  <si>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</si>
  <si>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</si>
  <si>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</si>
  <si>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</si>
  <si>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</si>
  <si>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</si>
  <si>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</si>
  <si>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</si>
  <si>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</si>
  <si>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</si>
  <si>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</si>
  <si>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</si>
  <si>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</si>
  <si>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</si>
  <si>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</si>
  <si>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</si>
  <si>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</si>
  <si>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</si>
  <si>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</si>
  <si>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</si>
  <si>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</si>
  <si>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</si>
  <si>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</si>
  <si>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</si>
  <si>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</si>
  <si>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</si>
  <si>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</si>
  <si>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</si>
  <si>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</si>
  <si>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</si>
  <si>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</si>
  <si>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</si>
  <si>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</si>
  <si>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</si>
  <si>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</si>
  <si>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</si>
  <si>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</si>
  <si>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</si>
  <si>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</si>
  <si>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</si>
  <si>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</si>
  <si>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</si>
  <si>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</si>
  <si>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</si>
  <si>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</si>
  <si>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</si>
  <si>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</si>
  <si>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</si>
  <si>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</si>
  <si>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</si>
  <si>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</si>
  <si>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</si>
  <si>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</si>
  <si>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</si>
  <si>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</si>
  <si>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</si>
  <si>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</si>
  <si>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</si>
  <si>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</si>
  <si>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</si>
  <si>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</si>
  <si>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</si>
  <si>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</si>
  <si>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</si>
  <si>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</si>
  <si>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</si>
  <si>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</si>
  <si>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</si>
  <si>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</si>
  <si>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</si>
  <si>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</si>
  <si>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</si>
  <si>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</si>
  <si>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</si>
  <si>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</si>
  <si>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</si>
  <si>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</si>
  <si>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</si>
  <si>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</si>
  <si>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</si>
  <si>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</si>
  <si>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</si>
  <si>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</si>
  <si>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</si>
  <si>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</si>
  <si>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</si>
  <si>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</si>
  <si>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</si>
  <si>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</si>
  <si>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</si>
  <si>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</si>
  <si>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</si>
  <si>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</si>
  <si>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</si>
  <si>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</si>
  <si>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</si>
  <si>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</si>
  <si>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</si>
  <si>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</si>
  <si>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</si>
  <si>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</si>
  <si>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</si>
  <si>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</si>
  <si>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</si>
  <si>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</si>
  <si>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</si>
  <si>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</si>
  <si>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</si>
  <si>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</si>
  <si>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</si>
  <si>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</si>
  <si>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</si>
  <si>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</si>
  <si>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</si>
  <si>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</si>
  <si>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</si>
  <si>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</si>
  <si>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</si>
  <si>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</si>
  <si>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</si>
  <si>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</si>
  <si>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</si>
  <si>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</si>
  <si>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</si>
  <si>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</si>
  <si>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</si>
  <si>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</si>
  <si>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</si>
  <si>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</si>
  <si>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</si>
  <si>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</si>
  <si>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</si>
  <si>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</si>
  <si>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</si>
  <si>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</si>
  <si>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</si>
  <si>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</si>
  <si>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</si>
  <si>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</si>
  <si>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</si>
  <si>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</si>
  <si>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</si>
  <si>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</si>
  <si>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</si>
  <si>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</si>
  <si>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</si>
  <si>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</si>
  <si>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</si>
  <si>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</si>
  <si>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</si>
  <si>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</si>
  <si>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</si>
  <si>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</si>
  <si>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</si>
  <si>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</si>
  <si>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</si>
  <si>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</si>
  <si>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</si>
  <si>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</si>
  <si>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</si>
  <si>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</si>
  <si>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</si>
  <si>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</si>
  <si>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</si>
  <si>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</si>
  <si>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</si>
  <si>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</si>
  <si>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</si>
  <si>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</si>
  <si>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</si>
  <si>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</si>
  <si>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</si>
  <si>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</si>
  <si>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</si>
  <si>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</si>
  <si>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</si>
  <si>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</si>
  <si>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</si>
  <si>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</si>
  <si>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</si>
  <si>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</si>
  <si>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</si>
  <si>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</si>
  <si>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</si>
  <si>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</si>
  <si>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</si>
  <si>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</si>
  <si>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</si>
  <si>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</si>
  <si>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</si>
  <si>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</si>
  <si>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</si>
  <si>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</si>
  <si>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</si>
  <si>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</si>
  <si>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</si>
  <si>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</si>
  <si>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</si>
  <si>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</si>
  <si>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</si>
  <si>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</si>
  <si>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</si>
  <si>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</si>
  <si>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</si>
  <si>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</si>
  <si>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</si>
  <si>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</si>
  <si>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</si>
  <si>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</si>
  <si>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</si>
  <si>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</si>
  <si>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</si>
  <si>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</si>
  <si>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</si>
  <si>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</si>
  <si>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</si>
  <si>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</si>
  <si>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</si>
  <si>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</si>
  <si>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</si>
  <si>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</si>
  <si>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</si>
  <si>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</si>
  <si>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</si>
  <si>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</si>
  <si>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</si>
  <si>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</si>
  <si>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</si>
  <si>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</si>
  <si>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</si>
  <si>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</si>
  <si>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</si>
  <si>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</si>
  <si>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</si>
  <si>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</si>
  <si>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</si>
  <si>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</si>
  <si>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</si>
  <si>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</si>
  <si>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</si>
  <si>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</si>
  <si>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</si>
  <si>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</si>
  <si>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</si>
  <si>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</si>
  <si>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</si>
  <si>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</si>
  <si>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</si>
  <si>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</si>
  <si>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</si>
  <si>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</si>
  <si>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</si>
  <si>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</si>
  <si>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</si>
  <si>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</si>
  <si>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</si>
  <si>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</si>
  <si>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</si>
  <si>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</si>
  <si>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</si>
  <si>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</si>
  <si>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</si>
  <si>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</si>
  <si>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</si>
  <si>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</si>
  <si>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</si>
  <si>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</si>
  <si>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</si>
  <si>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</si>
  <si>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</si>
  <si>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</si>
  <si>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</si>
  <si>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</si>
  <si>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</si>
  <si>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</si>
  <si>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</si>
  <si>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</si>
  <si>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</si>
  <si>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</si>
  <si>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</si>
  <si>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</si>
  <si>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</si>
  <si>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</si>
  <si>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</si>
  <si>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</si>
  <si>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</si>
  <si>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</si>
  <si>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</si>
  <si>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</si>
  <si>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</si>
  <si>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</si>
  <si>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</si>
  <si>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</si>
  <si>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</si>
  <si>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</si>
  <si>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</si>
  <si>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</si>
  <si>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</si>
  <si>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</si>
  <si>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</si>
  <si>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</si>
  <si>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</si>
  <si>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</si>
  <si>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</si>
  <si>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</si>
  <si>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</si>
  <si>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</si>
  <si>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</si>
  <si>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</si>
  <si>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</si>
  <si>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</si>
  <si>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</si>
  <si>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</si>
  <si>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</si>
  <si>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</si>
  <si>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</si>
  <si>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</si>
  <si>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</si>
  <si>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</si>
  <si>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</si>
  <si>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</si>
  <si>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</si>
  <si>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</si>
  <si>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</si>
  <si>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</si>
  <si>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</si>
  <si>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</si>
  <si>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</si>
  <si>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</si>
  <si>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</si>
  <si>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</si>
  <si>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</si>
  <si>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</si>
  <si>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</si>
  <si>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</si>
  <si>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</si>
  <si>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</si>
  <si>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</si>
  <si>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</si>
  <si>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</si>
  <si>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</si>
  <si>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</si>
  <si>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</si>
  <si>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</si>
  <si>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</si>
  <si>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</si>
  <si>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</si>
  <si>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</si>
  <si>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</si>
  <si>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</si>
  <si>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</si>
  <si>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</si>
  <si>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</si>
  <si>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</si>
  <si>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</si>
  <si>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</si>
  <si>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</si>
  <si>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</si>
  <si>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</si>
  <si>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</si>
  <si>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</si>
  <si>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</si>
  <si>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</si>
  <si>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</si>
  <si>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</si>
  <si>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</si>
  <si>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</si>
  <si>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</si>
  <si>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</si>
  <si>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</si>
  <si>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</si>
  <si>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</si>
  <si>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</si>
  <si>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</si>
  <si>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</si>
  <si>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</si>
  <si>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</si>
  <si>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</si>
  <si>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</si>
  <si>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</si>
  <si>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</si>
  <si>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</si>
  <si>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</si>
  <si>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</si>
  <si>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</si>
  <si>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</si>
  <si>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</si>
  <si>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</si>
  <si>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</si>
  <si>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</si>
  <si>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</si>
  <si>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</si>
  <si>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</si>
  <si>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</si>
  <si>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</si>
  <si>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</si>
  <si>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</si>
  <si>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</si>
  <si>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</si>
  <si>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</si>
  <si>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</si>
  <si>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</si>
  <si>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</si>
  <si>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</si>
  <si>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</si>
  <si>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</si>
  <si>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</si>
  <si>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</si>
  <si>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</si>
  <si>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</si>
  <si>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</si>
  <si>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</si>
  <si>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</si>
  <si>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</si>
  <si>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</si>
  <si>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</si>
  <si>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</si>
  <si>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</si>
  <si>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</si>
  <si>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</si>
  <si>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</si>
  <si>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</si>
  <si>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</si>
  <si>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</si>
  <si>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</si>
  <si>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</si>
  <si>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</si>
  <si>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</si>
  <si>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</si>
  <si>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</si>
  <si>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</si>
  <si>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</si>
  <si>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</si>
  <si>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</si>
  <si>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</si>
  <si>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</si>
  <si>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</si>
  <si>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</si>
  <si>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</si>
  <si>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</si>
  <si>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</si>
  <si>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</si>
  <si>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</si>
  <si>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</si>
  <si>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</si>
  <si>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</si>
  <si>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</si>
  <si>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</si>
  <si>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</si>
  <si>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</si>
  <si>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</si>
  <si>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</si>
  <si>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</si>
  <si>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</si>
  <si>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</si>
  <si>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</si>
  <si>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</si>
  <si>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</si>
  <si>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</si>
  <si>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</si>
  <si>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</si>
  <si>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</si>
  <si>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</si>
  <si>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</si>
  <si>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</si>
  <si>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</si>
  <si>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</si>
  <si>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</si>
  <si>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</si>
  <si>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</si>
  <si>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</si>
  <si>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</si>
  <si>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</si>
  <si>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</si>
  <si>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</si>
  <si>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</si>
  <si>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</si>
  <si>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</si>
  <si>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</si>
  <si>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</si>
  <si>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</si>
  <si>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</si>
  <si>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</si>
  <si>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</si>
  <si>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</si>
  <si>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</si>
  <si>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</si>
  <si>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</si>
  <si>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</si>
  <si>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</si>
  <si>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</si>
  <si>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</si>
  <si>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</si>
  <si>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</si>
  <si>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</si>
  <si>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</si>
  <si>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</si>
  <si>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</si>
  <si>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</si>
  <si>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</si>
  <si>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</si>
  <si>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</si>
  <si>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</si>
  <si>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</si>
  <si>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</si>
  <si>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</si>
  <si>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</si>
  <si>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</si>
  <si>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</si>
  <si>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</si>
  <si>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</si>
  <si>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</si>
  <si>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</si>
  <si>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</si>
  <si>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</si>
  <si>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</si>
  <si>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</si>
  <si>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</si>
  <si>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</si>
  <si>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</si>
  <si>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</si>
  <si>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</si>
  <si>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</si>
  <si>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</si>
  <si>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</si>
  <si>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</si>
  <si>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</si>
  <si>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</si>
  <si>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</si>
  <si>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</si>
  <si>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</si>
  <si>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</si>
  <si>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</si>
  <si>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</si>
  <si>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</si>
  <si>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</si>
  <si>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</si>
  <si>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</si>
  <si>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</si>
  <si>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</si>
  <si>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</si>
  <si>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</si>
  <si>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</si>
  <si>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</si>
  <si>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</si>
  <si>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</si>
  <si>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</si>
  <si>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</si>
  <si>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</si>
  <si>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</si>
  <si>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</si>
  <si>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</si>
  <si>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</si>
  <si>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</si>
  <si>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</si>
  <si>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</si>
  <si>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</si>
  <si>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</si>
  <si>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</si>
  <si>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</si>
  <si>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</si>
  <si>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</si>
  <si>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</si>
  <si>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</si>
  <si>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</si>
  <si>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</si>
  <si>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</si>
  <si>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</si>
  <si>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</si>
  <si>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</si>
  <si>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</si>
  <si>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</si>
  <si>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</si>
  <si>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</si>
  <si>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</si>
  <si>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</si>
  <si>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</si>
  <si>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</si>
  <si>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</si>
  <si>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</si>
  <si>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</si>
  <si>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</si>
  <si>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</si>
  <si>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</si>
  <si>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</si>
  <si>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</si>
  <si>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</si>
  <si>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</si>
  <si>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</si>
  <si>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</si>
  <si>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</si>
  <si>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</si>
  <si>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</si>
  <si>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</si>
  <si>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</si>
  <si>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</si>
  <si>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</si>
  <si>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</si>
  <si>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</si>
  <si>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</si>
  <si>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</si>
  <si>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</si>
  <si>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</si>
  <si>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</si>
  <si>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</si>
  <si>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</si>
  <si>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</si>
  <si>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</si>
  <si>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</si>
  <si>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</si>
  <si>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</si>
  <si>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</si>
  <si>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</si>
  <si>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</si>
  <si>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</si>
  <si>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</si>
  <si>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</si>
  <si>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</si>
  <si>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</si>
  <si>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</si>
  <si>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</si>
  <si>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</si>
  <si>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</si>
  <si>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</si>
  <si>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</si>
  <si>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</si>
  <si>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</si>
  <si>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</si>
  <si>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</si>
  <si>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</si>
  <si>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</si>
  <si>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</si>
  <si>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</si>
  <si>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</si>
  <si>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</si>
  <si>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</si>
  <si>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</si>
  <si>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</si>
  <si>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</si>
  <si>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</si>
  <si>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</si>
  <si>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</si>
  <si>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</si>
  <si>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</si>
  <si>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</si>
  <si>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</si>
  <si>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</si>
  <si>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</si>
  <si>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</si>
  <si>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</si>
  <si>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</si>
  <si>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</si>
  <si>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</si>
  <si>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</si>
  <si>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</si>
  <si>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</si>
  <si>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</si>
  <si>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</si>
  <si>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</si>
  <si>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</si>
  <si>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</si>
  <si>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</si>
  <si>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</si>
  <si>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</si>
  <si>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</si>
  <si>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</si>
  <si>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</si>
  <si>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</si>
  <si>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</si>
  <si>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</si>
  <si>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</si>
  <si>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</si>
  <si>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</si>
  <si>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</si>
  <si>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</si>
  <si>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</si>
  <si>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</si>
  <si>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</si>
  <si>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</si>
  <si>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</si>
  <si>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</si>
  <si>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</si>
  <si>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</si>
  <si>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</si>
  <si>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</si>
  <si>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</si>
  <si>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</si>
  <si>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</si>
  <si>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</si>
  <si>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</si>
  <si>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</si>
  <si>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</si>
  <si>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</si>
  <si>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</si>
  <si>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</si>
  <si>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</si>
  <si>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</si>
  <si>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</si>
  <si>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</si>
  <si>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</si>
  <si>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</si>
  <si>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</si>
  <si>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</si>
  <si>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</si>
  <si>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</si>
  <si>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</si>
  <si>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</si>
  <si>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</si>
  <si>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</si>
  <si>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</si>
  <si>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</si>
  <si>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</si>
  <si>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</si>
  <si>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</si>
  <si>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</si>
  <si>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</si>
  <si>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</si>
  <si>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</si>
  <si>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</si>
  <si>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</si>
  <si>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</si>
  <si>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</si>
  <si>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</si>
  <si>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</si>
  <si>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</si>
  <si>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</si>
  <si>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</si>
  <si>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</si>
  <si>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</si>
  <si>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</si>
  <si>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</si>
  <si>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</si>
  <si>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</si>
  <si>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</si>
  <si>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</si>
  <si>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</si>
  <si>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</si>
  <si>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</si>
  <si>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</si>
  <si>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</si>
  <si>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</si>
  <si>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</si>
  <si>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</si>
  <si>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</si>
  <si>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</si>
  <si>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</si>
  <si>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</si>
  <si>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</si>
  <si>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</si>
  <si>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</si>
  <si>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</si>
  <si>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</si>
  <si>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</si>
  <si>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</si>
  <si>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</si>
  <si>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</si>
  <si>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</si>
  <si>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</si>
  <si>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</si>
  <si>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</si>
  <si>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</si>
  <si>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</si>
  <si>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</si>
  <si>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</si>
  <si>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</si>
  <si>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</si>
  <si>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</si>
  <si>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</si>
  <si>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</si>
  <si>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</si>
  <si>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</si>
  <si>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</si>
  <si>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</si>
  <si>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</si>
  <si>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</si>
  <si>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</si>
  <si>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</si>
  <si>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</si>
  <si>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</si>
  <si>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</si>
  <si>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</si>
  <si>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</si>
  <si>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</si>
  <si>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</si>
  <si>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</si>
  <si>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</si>
  <si>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</si>
  <si>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</si>
  <si>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</si>
  <si>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</si>
  <si>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</si>
  <si>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</si>
  <si>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</si>
  <si>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</si>
  <si>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</si>
  <si>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</si>
  <si>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</si>
  <si>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</si>
  <si>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</si>
  <si>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</si>
  <si>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</si>
  <si>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</si>
  <si>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</si>
  <si>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</si>
  <si>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</si>
  <si>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</si>
  <si>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</si>
  <si>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</si>
  <si>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</si>
  <si>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</si>
  <si>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</si>
  <si>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</si>
  <si>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</si>
  <si>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</si>
  <si>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</si>
  <si>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</si>
  <si>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</si>
  <si>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</si>
  <si>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</si>
  <si>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</si>
  <si>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</si>
  <si>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</si>
  <si>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</si>
  <si>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</si>
  <si>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</si>
  <si>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</si>
  <si>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</si>
  <si>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</si>
  <si>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</si>
  <si>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</si>
  <si>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</si>
  <si>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</si>
  <si>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</si>
  <si>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</si>
  <si>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</si>
  <si>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</si>
  <si>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</si>
  <si>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</si>
  <si>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</si>
  <si>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</si>
  <si>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</si>
  <si>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</si>
  <si>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</si>
  <si>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</si>
  <si>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</si>
  <si>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</si>
  <si>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</si>
  <si>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</si>
  <si>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</si>
  <si>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</si>
  <si>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</si>
  <si>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</si>
  <si>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</si>
  <si>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</si>
  <si>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</si>
  <si>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</si>
  <si>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</si>
  <si>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</si>
  <si>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</si>
  <si>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</si>
  <si>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</si>
  <si>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</si>
  <si>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</si>
  <si>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</si>
  <si>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</si>
  <si>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</si>
  <si>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</si>
  <si>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</si>
  <si>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</si>
  <si>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</si>
  <si>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</si>
  <si>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</si>
  <si>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</si>
  <si>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</si>
  <si>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</si>
  <si>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</si>
  <si>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</si>
  <si>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</si>
  <si>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</si>
  <si>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</si>
  <si>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</si>
  <si>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</si>
  <si>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</si>
  <si>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</si>
  <si>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</si>
  <si>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</si>
  <si>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</si>
  <si>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</si>
  <si>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</si>
  <si>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</si>
  <si>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</si>
  <si>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</si>
  <si>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</si>
  <si>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</si>
  <si>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</si>
  <si>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</si>
  <si>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</si>
  <si>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</si>
  <si>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</si>
  <si>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</si>
  <si>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</si>
  <si>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</si>
  <si>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</si>
  <si>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</si>
  <si>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</si>
  <si>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</si>
  <si>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</si>
  <si>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</si>
  <si>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</si>
  <si>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</si>
  <si>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</si>
  <si>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</si>
  <si>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</si>
  <si>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</si>
  <si>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</si>
  <si>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</si>
  <si>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</si>
  <si>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</si>
  <si>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</si>
  <si>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</si>
  <si>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</si>
  <si>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</si>
  <si>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</si>
  <si>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</si>
  <si>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</si>
  <si>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</si>
  <si>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</si>
  <si>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</si>
  <si>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</si>
  <si>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</si>
  <si>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</si>
  <si>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</si>
  <si>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</si>
  <si>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</si>
  <si>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</si>
  <si>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</si>
  <si>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</si>
  <si>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</si>
  <si>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</si>
  <si>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</si>
  <si>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</si>
  <si>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</si>
  <si>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</si>
  <si>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</si>
  <si>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</si>
  <si>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</si>
  <si>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</si>
  <si>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</si>
  <si>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</si>
  <si>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</si>
  <si>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</si>
  <si>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</si>
  <si>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</si>
  <si>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</si>
  <si>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</si>
  <si>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</si>
  <si>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</si>
  <si>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</si>
  <si>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</si>
  <si>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</si>
  <si>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</si>
  <si>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</si>
  <si>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</si>
  <si>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</si>
  <si>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</si>
  <si>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</si>
  <si>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</si>
  <si>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</si>
  <si>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</si>
  <si>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</si>
  <si>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</si>
  <si>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</si>
  <si>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</si>
  <si>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</si>
  <si>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</si>
  <si>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</si>
  <si>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</si>
  <si>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</si>
  <si>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</si>
  <si>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</si>
  <si>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</si>
  <si>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</si>
  <si>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</si>
  <si>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</si>
  <si>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</si>
  <si>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</si>
  <si>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</si>
  <si>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</si>
  <si>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</si>
  <si>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</si>
  <si>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</si>
  <si>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</si>
  <si>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</si>
  <si>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</si>
  <si>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</si>
  <si>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</si>
  <si>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</si>
  <si>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</si>
  <si>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</si>
  <si>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</si>
  <si>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</si>
  <si>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</si>
  <si>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</si>
  <si>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</si>
  <si>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</si>
  <si>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</si>
  <si>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</si>
  <si>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</si>
  <si>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</si>
  <si>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</si>
  <si>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</si>
  <si>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</si>
  <si>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</si>
  <si>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</si>
  <si>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</si>
  <si>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</si>
  <si>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</si>
  <si>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</si>
  <si>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</si>
  <si>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</si>
  <si>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</si>
  <si>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</si>
  <si>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</si>
  <si>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</si>
  <si>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</si>
  <si>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</si>
  <si>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</si>
  <si>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</si>
  <si>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</si>
  <si>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</si>
  <si>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</si>
  <si>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</si>
  <si>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</si>
  <si>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</si>
  <si>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</si>
  <si>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</si>
  <si>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</si>
  <si>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</si>
  <si>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</si>
  <si>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</si>
  <si>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</si>
  <si>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</si>
  <si>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</si>
  <si>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</si>
  <si>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</si>
  <si>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</si>
  <si>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</si>
  <si>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</si>
  <si>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</si>
  <si>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</si>
  <si>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</si>
  <si>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</si>
  <si>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</si>
  <si>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</si>
  <si>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</si>
  <si>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</si>
  <si>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</si>
  <si>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</si>
  <si>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</si>
  <si>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</si>
  <si>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</si>
  <si>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</si>
  <si>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</si>
  <si>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</si>
  <si>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</si>
  <si>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</si>
  <si>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</si>
  <si>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</si>
  <si>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</si>
  <si>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</si>
  <si>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</si>
  <si>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</si>
  <si>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</si>
  <si>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</si>
  <si>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</si>
  <si>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</si>
  <si>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</si>
  <si>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</si>
  <si>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</si>
  <si>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</si>
  <si>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</si>
  <si>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</si>
  <si>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</si>
  <si>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</si>
  <si>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</si>
  <si>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</si>
  <si>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</si>
  <si>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</si>
  <si>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</si>
  <si>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</si>
  <si>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</si>
  <si>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</si>
  <si>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</si>
  <si>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</si>
  <si>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</si>
  <si>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</si>
  <si>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</si>
  <si>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</si>
  <si>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</si>
  <si>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</si>
  <si>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</si>
  <si>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</si>
  <si>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</si>
  <si>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</si>
  <si>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</si>
  <si>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</si>
  <si>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</si>
  <si>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</si>
  <si>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</si>
  <si>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</si>
  <si>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</si>
  <si>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</si>
  <si>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</si>
  <si>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</si>
  <si>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</si>
  <si>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</si>
  <si>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</si>
  <si>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</si>
  <si>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</si>
  <si>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</si>
  <si>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</si>
  <si>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</si>
  <si>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</si>
  <si>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</si>
  <si>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</si>
  <si>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</si>
  <si>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</si>
  <si>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</si>
  <si>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</si>
  <si>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</si>
  <si>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</si>
  <si>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</si>
  <si>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</si>
  <si>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</si>
  <si>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</si>
  <si>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</si>
  <si>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</si>
  <si>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</si>
  <si>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</si>
  <si>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</si>
  <si>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</si>
  <si>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</si>
  <si>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</si>
  <si>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</si>
  <si>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</si>
  <si>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</si>
  <si>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</si>
  <si>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</si>
  <si>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</si>
  <si>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</si>
  <si>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</si>
  <si>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</si>
  <si>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</si>
  <si>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</si>
  <si>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</si>
  <si>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</si>
  <si>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</si>
  <si>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</si>
  <si>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</si>
  <si>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</si>
  <si>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</si>
  <si>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</si>
  <si>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</si>
  <si>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</si>
  <si>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</si>
  <si>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</si>
  <si>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</si>
  <si>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</si>
  <si>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</si>
  <si>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</si>
  <si>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</si>
  <si>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</si>
  <si>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</si>
  <si>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</si>
  <si>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</si>
  <si>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</si>
  <si>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</si>
  <si>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</si>
  <si>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</si>
  <si>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</si>
  <si>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</si>
  <si>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</si>
  <si>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</si>
  <si>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</si>
  <si>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</si>
  <si>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</si>
  <si>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</si>
  <si>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</si>
  <si>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</si>
  <si>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</si>
  <si>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</si>
  <si>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</si>
  <si>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</si>
  <si>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</si>
  <si>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</si>
  <si>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</si>
  <si>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</si>
  <si>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</si>
  <si>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</si>
  <si>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</si>
  <si>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</si>
  <si>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</si>
  <si>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</si>
  <si>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</si>
  <si>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</si>
  <si>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</si>
  <si>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</si>
  <si>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</si>
  <si>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</si>
  <si>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</si>
  <si>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</si>
  <si>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</si>
  <si>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</si>
  <si>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</si>
  <si>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</si>
  <si>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</si>
  <si>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</si>
  <si>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</si>
  <si>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</si>
  <si>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</si>
  <si>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</si>
  <si>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</si>
  <si>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</si>
  <si>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</si>
  <si>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</si>
  <si>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</si>
  <si>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</si>
  <si>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</si>
  <si>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</si>
  <si>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</si>
  <si>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</si>
  <si>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</si>
  <si>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</si>
  <si>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</si>
  <si>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</si>
  <si>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</si>
  <si>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</si>
  <si>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</si>
  <si>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</si>
  <si>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</si>
  <si>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</si>
  <si>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</si>
  <si>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</si>
  <si>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</si>
  <si>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</si>
  <si>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</si>
  <si>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</si>
  <si>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</si>
  <si>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</si>
  <si>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</si>
  <si>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</si>
  <si>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</si>
  <si>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</si>
  <si>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</si>
  <si>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</si>
  <si>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</si>
  <si>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</si>
  <si>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</si>
  <si>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</si>
  <si>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</si>
  <si>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</si>
  <si>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</si>
  <si>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</si>
  <si>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</si>
  <si>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</si>
  <si>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</si>
  <si>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</si>
  <si>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</si>
  <si>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</si>
  <si>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</si>
  <si>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</si>
  <si>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</si>
  <si>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</si>
  <si>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</si>
  <si>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</si>
  <si>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</si>
  <si>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</si>
  <si>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</si>
  <si>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</si>
  <si>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</si>
  <si>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</si>
  <si>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</si>
  <si>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</si>
  <si>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</si>
  <si>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</si>
  <si>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</si>
  <si>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</si>
  <si>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</si>
  <si>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</si>
  <si>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</si>
  <si>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</si>
  <si>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</si>
  <si>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</si>
  <si>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</si>
  <si>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</si>
  <si>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</si>
  <si>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</si>
  <si>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</si>
  <si>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</si>
  <si>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</si>
  <si>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</si>
  <si>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</si>
  <si>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</si>
  <si>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</si>
  <si>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</si>
  <si>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</si>
  <si>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</si>
  <si>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</si>
  <si>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</si>
  <si>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</si>
  <si>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</si>
  <si>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</si>
  <si>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</si>
  <si>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</si>
  <si>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</si>
  <si>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</si>
  <si>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</si>
  <si>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</si>
  <si>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</si>
  <si>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</si>
  <si>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</si>
  <si>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</si>
  <si>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</si>
  <si>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</si>
  <si>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</si>
  <si>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</si>
  <si>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</si>
  <si>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</si>
  <si>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</si>
  <si>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</si>
  <si>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</si>
  <si>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</si>
  <si>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</si>
  <si>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</si>
  <si>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</si>
  <si>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</si>
  <si>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</si>
  <si>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</si>
  <si>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</si>
  <si>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</si>
  <si>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</si>
  <si>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</si>
  <si>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</si>
  <si>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</si>
  <si>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</si>
  <si>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</si>
  <si>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</si>
  <si>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</si>
  <si>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</si>
  <si>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</si>
  <si>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</si>
  <si>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</si>
  <si>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</si>
  <si>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</si>
  <si>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</si>
  <si>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</si>
  <si>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</si>
  <si>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</si>
  <si>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</si>
  <si>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</si>
  <si>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</si>
  <si>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</si>
  <si>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</si>
  <si>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</si>
  <si>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</si>
  <si>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</si>
  <si>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</si>
  <si>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</si>
  <si>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</si>
  <si>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</si>
  <si>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</si>
  <si>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</si>
  <si>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</si>
  <si>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</si>
  <si>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</si>
  <si>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</si>
  <si>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</si>
  <si>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</si>
  <si>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</si>
  <si>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</si>
  <si>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</si>
  <si>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</si>
  <si>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</si>
  <si>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</si>
  <si>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</si>
  <si>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</si>
  <si>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</si>
  <si>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</si>
  <si>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</si>
  <si>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</si>
  <si>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</si>
  <si>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</si>
  <si>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</si>
  <si>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</si>
  <si>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</si>
  <si>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</si>
  <si>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</si>
  <si>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</si>
  <si>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</si>
  <si>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</si>
  <si>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</si>
  <si>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</si>
  <si>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</si>
  <si>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</si>
  <si>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</si>
  <si>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</si>
  <si>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</si>
  <si>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</si>
  <si>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</si>
  <si>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</si>
  <si>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</si>
  <si>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</si>
  <si>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</si>
  <si>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</si>
  <si>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</si>
  <si>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</si>
  <si>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</si>
  <si>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</si>
  <si>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</si>
  <si>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</si>
  <si>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</si>
  <si>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</si>
  <si>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</si>
  <si>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</si>
  <si>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</si>
  <si>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</si>
  <si>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</si>
  <si>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</si>
  <si>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</si>
  <si>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</si>
  <si>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</si>
  <si>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</si>
  <si>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</si>
  <si>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</si>
  <si>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</si>
  <si>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</si>
  <si>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</si>
  <si>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</si>
  <si>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</si>
  <si>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</si>
  <si>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</si>
  <si>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</si>
  <si>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</si>
  <si>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</si>
  <si>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</si>
  <si>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</si>
  <si>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</si>
  <si>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</si>
  <si>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</si>
  <si>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</si>
  <si>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</si>
  <si>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</si>
  <si>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</si>
  <si>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</si>
  <si>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</si>
  <si>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</si>
  <si>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</si>
  <si>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</si>
  <si>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</si>
  <si>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</si>
  <si>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</si>
  <si>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</si>
  <si>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</si>
  <si>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</si>
  <si>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</si>
  <si>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</si>
  <si>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</si>
  <si>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</si>
  <si>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</si>
  <si>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</si>
  <si>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</si>
  <si>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</si>
  <si>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</si>
  <si>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</si>
  <si>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</si>
  <si>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</si>
  <si>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</si>
  <si>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</si>
  <si>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</si>
  <si>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</si>
  <si>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</si>
  <si>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</si>
  <si>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</si>
  <si>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</si>
  <si>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</si>
  <si>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</si>
  <si>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</si>
  <si>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</si>
  <si>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</si>
  <si>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</si>
  <si>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</si>
  <si>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</si>
  <si>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</si>
  <si>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</si>
  <si>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</si>
  <si>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</si>
  <si>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</si>
  <si>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</si>
  <si>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</si>
  <si>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</si>
  <si>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</si>
  <si>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</si>
  <si>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</si>
  <si>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</si>
  <si>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</si>
  <si>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</si>
  <si>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</si>
  <si>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</si>
  <si>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</si>
  <si>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</si>
  <si>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</si>
  <si>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</si>
  <si>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</si>
  <si>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</si>
  <si>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</si>
  <si>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</si>
  <si>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</si>
  <si>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</si>
  <si>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</si>
  <si>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</si>
  <si>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</si>
  <si>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</si>
  <si>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</si>
  <si>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</si>
  <si>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</si>
  <si>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</si>
  <si>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</si>
  <si>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</si>
  <si>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</si>
  <si>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</si>
  <si>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</si>
  <si>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</si>
  <si>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</si>
  <si>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</si>
  <si>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</si>
  <si>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</si>
  <si>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</si>
  <si>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</si>
  <si>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</si>
  <si>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</si>
  <si>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</si>
  <si>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</si>
  <si>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</si>
  <si>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</si>
  <si>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</si>
  <si>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</si>
  <si>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</si>
  <si>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</si>
  <si>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</si>
  <si>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</si>
  <si>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</si>
  <si>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</si>
  <si>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</si>
  <si>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</si>
  <si>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</si>
  <si>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</si>
  <si>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</si>
  <si>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</si>
  <si>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</si>
  <si>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</si>
  <si>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</si>
  <si>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</si>
  <si>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</si>
  <si>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</si>
  <si>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</si>
  <si>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</si>
  <si>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</si>
  <si>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</si>
  <si>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</si>
  <si>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</si>
  <si>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</si>
  <si>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</si>
  <si>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</si>
  <si>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</si>
  <si>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</si>
  <si>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</si>
  <si>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</si>
  <si>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</si>
  <si>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</si>
  <si>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</si>
  <si>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</si>
  <si>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</si>
  <si>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</si>
  <si>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</si>
  <si>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</si>
  <si>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</si>
  <si>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</si>
  <si>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</si>
  <si>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</si>
  <si>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</si>
  <si>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</si>
  <si>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</si>
  <si>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</si>
  <si>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</si>
  <si>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</si>
  <si>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</si>
  <si>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</si>
  <si>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</si>
  <si>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</si>
  <si>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</si>
  <si>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</si>
  <si>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</si>
  <si>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</si>
  <si>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</si>
  <si>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</si>
  <si>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</si>
  <si>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</si>
  <si>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</si>
  <si>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</si>
  <si>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</si>
  <si>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</si>
  <si>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</si>
  <si>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</si>
  <si>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</si>
  <si>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</si>
  <si>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</si>
  <si>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</si>
  <si>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</si>
  <si>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</si>
  <si>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</si>
  <si>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</si>
  <si>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</si>
  <si>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</si>
  <si>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</si>
  <si>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</si>
  <si>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</si>
  <si>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</si>
  <si>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</si>
  <si>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</si>
  <si>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</si>
  <si>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</si>
  <si>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</si>
  <si>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</si>
  <si>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</si>
  <si>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</si>
  <si>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</si>
  <si>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</si>
  <si>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</si>
  <si>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</si>
  <si>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</si>
  <si>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</si>
  <si>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</si>
  <si>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</si>
  <si>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</si>
  <si>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</si>
  <si>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</si>
  <si>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</si>
  <si>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</si>
  <si>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</si>
  <si>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</si>
  <si>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</si>
  <si>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</si>
  <si>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</si>
  <si>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</si>
  <si>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</si>
  <si>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</si>
  <si>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</si>
  <si>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</si>
  <si>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</si>
  <si>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</si>
  <si>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</si>
  <si>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</si>
  <si>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</si>
  <si>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</si>
  <si>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</si>
  <si>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</si>
  <si>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</si>
  <si>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</si>
  <si>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</si>
  <si>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</si>
  <si>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</si>
  <si>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</si>
  <si>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</si>
  <si>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</si>
  <si>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</si>
  <si>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</si>
  <si>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</si>
  <si>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</si>
  <si>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</si>
  <si>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</si>
  <si>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</si>
  <si>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</si>
  <si>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</si>
  <si>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</si>
  <si>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</si>
  <si>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</si>
  <si>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</si>
  <si>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</si>
  <si>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</si>
  <si>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</si>
  <si>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</si>
  <si>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</si>
  <si>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</si>
  <si>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</si>
  <si>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</si>
  <si>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</si>
  <si>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</si>
  <si>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</si>
  <si>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</si>
  <si>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</si>
  <si>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</si>
  <si>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</si>
  <si>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</si>
  <si>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</si>
  <si>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</si>
  <si>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</si>
  <si>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</si>
  <si>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</si>
  <si>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</si>
  <si>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</si>
  <si>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</si>
  <si>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</si>
  <si>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</si>
  <si>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</si>
  <si>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</si>
  <si>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</si>
  <si>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</si>
  <si>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</si>
  <si>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</si>
  <si>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</si>
  <si>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</si>
  <si>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</si>
  <si>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</si>
  <si>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</si>
  <si>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</si>
  <si>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</si>
  <si>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</si>
  <si>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</si>
  <si>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</si>
  <si>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</si>
  <si>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</si>
  <si>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</si>
  <si>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</si>
  <si>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</si>
  <si>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</si>
  <si>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</si>
  <si>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</si>
  <si>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</si>
  <si>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</si>
  <si>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</si>
  <si>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</si>
  <si>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</si>
  <si>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</si>
  <si>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</si>
  <si>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</si>
  <si>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</si>
  <si>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</si>
  <si>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</si>
  <si>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</si>
  <si>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</si>
  <si>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</si>
  <si>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</si>
  <si>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</si>
  <si>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</si>
  <si>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</si>
  <si>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</si>
  <si>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</si>
  <si>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</si>
  <si>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</si>
  <si>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</si>
  <si>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</si>
  <si>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</si>
  <si>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</si>
  <si>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</si>
  <si>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</si>
  <si>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</si>
  <si>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</si>
  <si>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</si>
  <si>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</si>
  <si>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</si>
  <si>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</si>
  <si>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</si>
  <si>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</si>
  <si>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</si>
  <si>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</si>
  <si>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</si>
  <si>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</si>
  <si>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</si>
  <si>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</si>
  <si>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</si>
  <si>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</si>
  <si>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</si>
  <si>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</si>
  <si>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</si>
  <si>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</si>
  <si>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</si>
  <si>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</si>
  <si>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</si>
  <si>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</si>
  <si>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</si>
  <si>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</si>
  <si>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</si>
  <si>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</si>
  <si>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</si>
  <si>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</si>
  <si>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</si>
  <si>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</si>
  <si>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</si>
  <si>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</si>
  <si>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</si>
  <si>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</si>
  <si>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</si>
  <si>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</si>
  <si>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</si>
  <si>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</si>
  <si>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</si>
  <si>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</si>
  <si>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</si>
  <si>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</si>
  <si>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</si>
  <si>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</si>
  <si>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</si>
  <si>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</si>
  <si>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</si>
  <si>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</si>
  <si>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</si>
  <si>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</si>
  <si>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</si>
  <si>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</si>
  <si>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</si>
  <si>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</si>
  <si>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</si>
  <si>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</si>
  <si>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</si>
  <si>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</si>
  <si>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</si>
  <si>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</si>
  <si>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</si>
  <si>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</si>
  <si>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</si>
  <si>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</si>
  <si>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</si>
  <si>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</si>
  <si>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</si>
  <si>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</si>
  <si>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</si>
  <si>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</si>
  <si>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</si>
  <si>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</si>
  <si>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</si>
  <si>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</si>
  <si>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</si>
  <si>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</si>
  <si>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</si>
  <si>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</si>
  <si>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</si>
  <si>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</si>
  <si>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</si>
  <si>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</si>
  <si>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</si>
  <si>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</si>
  <si>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</si>
  <si>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</si>
  <si>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</si>
  <si>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</si>
  <si>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</si>
  <si>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</si>
  <si>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</si>
  <si>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</si>
  <si>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</si>
  <si>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</si>
  <si>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</si>
  <si>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</si>
  <si>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</si>
  <si>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</si>
  <si>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</si>
  <si>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</si>
  <si>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</si>
  <si>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</si>
  <si>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</si>
  <si>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</si>
  <si>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</si>
  <si>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</si>
  <si>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</si>
  <si>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</si>
  <si>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</si>
  <si>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</si>
  <si>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</si>
  <si>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</si>
  <si>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</si>
  <si>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</si>
  <si>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</si>
  <si>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</si>
  <si>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</si>
  <si>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</si>
  <si>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</si>
  <si>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</si>
  <si>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</si>
  <si>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</si>
  <si>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</si>
  <si>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</si>
  <si>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</si>
  <si>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</si>
  <si>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</si>
  <si>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</si>
  <si>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</si>
  <si>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</si>
  <si>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</si>
  <si>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</si>
  <si>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</si>
  <si>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</si>
  <si>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</si>
  <si>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</si>
  <si>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</si>
  <si>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</si>
  <si>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</si>
  <si>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</si>
  <si>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</si>
  <si>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</si>
  <si>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</si>
  <si>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</si>
  <si>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</si>
  <si>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</si>
  <si>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</si>
  <si>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</si>
  <si>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</si>
  <si>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</si>
  <si>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</si>
  <si>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</si>
  <si>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</si>
  <si>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</si>
  <si>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</si>
  <si>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</si>
  <si>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</si>
  <si>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</si>
  <si>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</si>
  <si>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</si>
  <si>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</si>
  <si>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</si>
  <si>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</si>
  <si>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</si>
  <si>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</si>
  <si>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</si>
  <si>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</si>
  <si>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</si>
  <si>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</si>
  <si>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</si>
  <si>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</si>
  <si>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</si>
  <si>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</si>
  <si>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</si>
  <si>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</si>
  <si>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</si>
  <si>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</si>
  <si>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</si>
  <si>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</si>
  <si>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</si>
  <si>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</si>
  <si>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</si>
  <si>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</si>
  <si>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</si>
  <si>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</si>
  <si>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</si>
  <si>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</si>
  <si>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</si>
  <si>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</si>
  <si>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</si>
  <si>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</si>
  <si>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</si>
  <si>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</si>
  <si>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</si>
  <si>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</si>
  <si>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</si>
  <si>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</si>
  <si>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</si>
  <si>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</si>
  <si>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</si>
  <si>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</si>
  <si>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</si>
  <si>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</si>
  <si>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</si>
  <si>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</si>
  <si>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</si>
  <si>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</si>
  <si>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</si>
  <si>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</si>
  <si>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</si>
  <si>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</si>
  <si>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</si>
  <si>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</si>
  <si>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</si>
  <si>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</si>
  <si>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</si>
  <si>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</si>
  <si>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</si>
  <si>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</si>
  <si>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</si>
  <si>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</si>
  <si>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</si>
  <si>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</si>
  <si>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</si>
  <si>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</si>
  <si>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</si>
  <si>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</si>
  <si>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</si>
  <si>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</si>
  <si>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</si>
  <si>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</si>
  <si>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</si>
  <si>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</si>
  <si>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</si>
  <si>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</si>
  <si>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</si>
  <si>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</si>
  <si>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</si>
  <si>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</si>
  <si>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</si>
  <si>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</si>
  <si>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</si>
  <si>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</si>
  <si>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</si>
  <si>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</si>
  <si>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</si>
  <si>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</si>
  <si>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</si>
  <si>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</si>
  <si>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</si>
  <si>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</si>
  <si>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</si>
  <si>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</si>
  <si>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</si>
  <si>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</si>
  <si>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</si>
  <si>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</si>
  <si>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</si>
  <si>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</si>
  <si>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</si>
  <si>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</si>
  <si>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</si>
  <si>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</si>
  <si>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</si>
  <si>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</si>
  <si>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</si>
  <si>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</si>
  <si>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</si>
  <si>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</si>
  <si>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</si>
  <si>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</si>
  <si>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</si>
  <si>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</si>
  <si>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</si>
  <si>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</si>
  <si>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</si>
  <si>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</si>
  <si>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</si>
  <si>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</si>
  <si>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</si>
  <si>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</si>
  <si>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</si>
  <si>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</si>
  <si>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</si>
  <si>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</si>
  <si>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</si>
  <si>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</si>
  <si>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</si>
  <si>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</si>
  <si>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</si>
  <si>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</si>
  <si>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</si>
  <si>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</si>
  <si>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</si>
  <si>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</si>
  <si>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</si>
  <si>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</si>
  <si>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</si>
  <si>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</si>
  <si>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</si>
  <si>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</si>
  <si>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</si>
  <si>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</si>
  <si>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</si>
  <si>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</si>
  <si>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</si>
  <si>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</si>
  <si>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</si>
  <si>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</si>
  <si>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</si>
  <si>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</si>
  <si>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</si>
  <si>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</si>
  <si>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</si>
  <si>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</si>
  <si>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</si>
  <si>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</si>
  <si>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</si>
  <si>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</si>
  <si>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</si>
  <si>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</si>
  <si>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</si>
  <si>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</si>
  <si>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</si>
  <si>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</si>
  <si>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</si>
  <si>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</si>
  <si>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</si>
  <si>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</si>
  <si>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</si>
  <si>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</si>
  <si>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</si>
  <si>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</si>
  <si>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</si>
  <si>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</si>
  <si>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</si>
  <si>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</si>
  <si>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</si>
  <si>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</si>
  <si>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</si>
  <si>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</si>
  <si>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</si>
  <si>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</si>
  <si>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</si>
  <si>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</si>
  <si>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</si>
  <si>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</si>
  <si>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</si>
  <si>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</si>
  <si>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</si>
  <si>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</si>
  <si>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</si>
  <si>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</si>
  <si>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</si>
  <si>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</si>
  <si>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</si>
  <si>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</si>
  <si>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</si>
  <si>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</si>
  <si>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</si>
  <si>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</si>
  <si>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</si>
  <si>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</si>
  <si>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</si>
  <si>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</si>
  <si>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</si>
  <si>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</si>
  <si>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</si>
  <si>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</si>
  <si>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</si>
  <si>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</si>
  <si>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</si>
  <si>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</si>
  <si>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</si>
  <si>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</si>
  <si>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</si>
  <si>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</si>
  <si>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</si>
  <si>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</si>
  <si>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</si>
  <si>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</si>
  <si>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</si>
  <si>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</si>
  <si>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</si>
  <si>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</si>
  <si>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</si>
  <si>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</si>
  <si>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</si>
  <si>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</si>
  <si>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</si>
  <si>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</si>
  <si>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</si>
  <si>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</si>
  <si>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</si>
  <si>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</si>
  <si>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</si>
  <si>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</si>
  <si>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</si>
  <si>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</si>
  <si>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</si>
  <si>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</si>
  <si>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</si>
  <si>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</si>
  <si>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</si>
  <si>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</si>
  <si>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</si>
  <si>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</si>
  <si>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</si>
  <si>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</si>
  <si>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</si>
  <si>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</si>
  <si>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</si>
  <si>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</si>
  <si>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</si>
  <si>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</si>
  <si>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</si>
  <si>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</si>
  <si>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</si>
  <si>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</si>
  <si>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</si>
  <si>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</si>
  <si>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</si>
  <si>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</si>
  <si>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</si>
  <si>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</si>
  <si>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</si>
  <si>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</si>
  <si>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</si>
  <si>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</si>
  <si>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</si>
  <si>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</si>
  <si>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</si>
  <si>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</si>
  <si>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</si>
  <si>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</si>
  <si>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</si>
  <si>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</si>
  <si>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</si>
  <si>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</si>
  <si>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</si>
  <si>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</si>
  <si>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</si>
  <si>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</si>
  <si>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</si>
  <si>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</si>
  <si>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</si>
  <si>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</si>
  <si>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</si>
  <si>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</si>
  <si>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</si>
  <si>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</si>
  <si>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</si>
  <si>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</si>
  <si>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</si>
  <si>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</si>
  <si>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</si>
  <si>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</si>
  <si>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</si>
  <si>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</si>
  <si>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</si>
  <si>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</si>
  <si>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</si>
  <si>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</si>
  <si>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</si>
  <si>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</si>
  <si>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</si>
  <si>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</si>
  <si>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</si>
  <si>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</si>
  <si>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</si>
  <si>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</si>
  <si>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</si>
  <si>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</si>
  <si>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</si>
  <si>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</si>
  <si>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</si>
  <si>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</si>
  <si>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</si>
  <si>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</si>
  <si>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</si>
  <si>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</si>
  <si>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</si>
  <si>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</si>
  <si>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</si>
  <si>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</si>
  <si>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</si>
  <si>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</si>
  <si>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</si>
  <si>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</si>
  <si>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</si>
  <si>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</si>
  <si>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</si>
  <si>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</si>
  <si>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</si>
  <si>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</si>
  <si>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</si>
  <si>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</si>
  <si>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</si>
  <si>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</si>
  <si>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</si>
  <si>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</si>
  <si>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</si>
  <si>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</si>
  <si>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</si>
  <si>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</si>
  <si>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</si>
  <si>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</si>
  <si>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</si>
  <si>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</si>
  <si>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</si>
  <si>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</si>
  <si>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</si>
  <si>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</si>
  <si>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</si>
  <si>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</si>
  <si>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</si>
  <si>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</si>
  <si>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</si>
  <si>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</si>
  <si>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</si>
  <si>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</si>
  <si>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</si>
  <si>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</si>
  <si>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</si>
  <si>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</si>
  <si>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</si>
  <si>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</si>
  <si>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</si>
  <si>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</si>
  <si>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</si>
  <si>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</si>
  <si>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</si>
  <si>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</si>
  <si>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</si>
  <si>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</si>
  <si>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</si>
  <si>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</si>
  <si>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</si>
  <si>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</si>
  <si>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</si>
  <si>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</si>
  <si>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</si>
  <si>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</si>
  <si>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</si>
  <si>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</si>
  <si>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</si>
  <si>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</si>
  <si>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</si>
  <si>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</si>
  <si>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</si>
  <si>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</si>
  <si>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</si>
  <si>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</si>
  <si>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</si>
  <si>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</si>
  <si>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</si>
  <si>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</si>
  <si>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</si>
  <si>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</si>
  <si>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</si>
  <si>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</si>
  <si>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</si>
  <si>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</si>
  <si>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</si>
  <si>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</si>
  <si>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</si>
  <si>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</si>
  <si>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</si>
  <si>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</si>
  <si>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</si>
  <si>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</si>
  <si>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</si>
  <si>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</si>
  <si>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</si>
  <si>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</si>
  <si>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</si>
  <si>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</si>
  <si>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</si>
  <si>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</si>
  <si>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</si>
  <si>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</si>
  <si>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</si>
  <si>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</si>
  <si>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</si>
  <si>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</si>
  <si>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</si>
  <si>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</si>
  <si>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</si>
  <si>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</si>
  <si>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</si>
  <si>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</si>
  <si>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</si>
  <si>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</si>
  <si>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</si>
  <si>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</si>
  <si>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</si>
  <si>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</si>
  <si>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</si>
  <si>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</si>
  <si>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</si>
  <si>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</si>
  <si>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</si>
  <si>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</si>
  <si>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</si>
  <si>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</si>
  <si>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</si>
  <si>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</si>
  <si>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</si>
  <si>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</si>
  <si>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</si>
  <si>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</si>
  <si>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</si>
  <si>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</si>
  <si>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</si>
  <si>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</si>
  <si>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</si>
  <si>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</si>
  <si>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</si>
  <si>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</si>
  <si>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</si>
  <si>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</si>
  <si>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</si>
  <si>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</si>
  <si>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</si>
  <si>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</si>
  <si>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</si>
  <si>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</si>
  <si>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</si>
  <si>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</si>
  <si>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</si>
  <si>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</si>
  <si>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</si>
  <si>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</si>
  <si>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</si>
  <si>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</si>
  <si>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</si>
  <si>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</si>
  <si>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</si>
  <si>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</si>
  <si>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</si>
  <si>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</si>
  <si>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</si>
  <si>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</si>
  <si>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</si>
  <si>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</si>
  <si>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</si>
  <si>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</si>
  <si>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</si>
  <si>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</si>
  <si>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</si>
  <si>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</si>
  <si>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</si>
  <si>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</si>
  <si>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</si>
  <si>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</si>
  <si>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</si>
  <si>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</si>
  <si>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</si>
  <si>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</si>
  <si>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</si>
  <si>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</si>
  <si>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</si>
  <si>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</si>
  <si>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</si>
  <si>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</si>
  <si>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</si>
  <si>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</si>
  <si>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</si>
  <si>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</si>
  <si>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</si>
  <si>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</si>
  <si>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</si>
  <si>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</si>
  <si>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</si>
  <si>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</si>
  <si>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</si>
  <si>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</si>
  <si>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</si>
  <si>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</si>
  <si>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</si>
  <si>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</si>
  <si>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</si>
  <si>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</si>
  <si>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</si>
  <si>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</si>
  <si>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</si>
  <si>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</si>
  <si>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</si>
  <si>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</si>
  <si>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</si>
  <si>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</si>
  <si>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</si>
  <si>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</si>
  <si>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</si>
  <si>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</si>
  <si>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</si>
  <si>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</si>
  <si>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</si>
  <si>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</si>
  <si>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</si>
  <si>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</si>
  <si>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</si>
  <si>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</si>
  <si>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</si>
  <si>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</si>
  <si>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</si>
  <si>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</si>
  <si>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</si>
  <si>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</si>
  <si>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</si>
  <si>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</si>
  <si>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</si>
  <si>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</si>
  <si>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</si>
  <si>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</si>
  <si>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</si>
  <si>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</si>
  <si>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</si>
  <si>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</si>
  <si>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</si>
  <si>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</si>
  <si>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</si>
  <si>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</si>
  <si>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</si>
  <si>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</si>
  <si>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</si>
  <si>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</si>
  <si>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</si>
  <si>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</si>
  <si>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</si>
  <si>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</si>
  <si>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</si>
  <si>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</si>
  <si>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</si>
  <si>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</si>
  <si>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</si>
  <si>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</si>
  <si>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</si>
  <si>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</si>
  <si>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</si>
  <si>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</si>
  <si>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</si>
  <si>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</si>
  <si>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</si>
  <si>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</si>
  <si>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</si>
  <si>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</si>
  <si>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</si>
  <si>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</si>
  <si>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</si>
  <si>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</si>
  <si>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</si>
  <si>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</si>
  <si>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</si>
  <si>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</si>
  <si>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</si>
  <si>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</si>
  <si>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</si>
  <si>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</si>
  <si>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</si>
  <si>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</si>
  <si>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</si>
  <si>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</si>
  <si>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</si>
  <si>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</si>
  <si>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</si>
  <si>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</si>
  <si>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</si>
  <si>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</si>
  <si>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</si>
  <si>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</si>
  <si>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</si>
  <si>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</si>
  <si>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</si>
  <si>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</si>
  <si>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</si>
  <si>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</si>
  <si>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</si>
  <si>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</si>
  <si>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</si>
  <si>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</si>
  <si>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</si>
  <si>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</si>
  <si>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</si>
  <si>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</si>
  <si>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</si>
  <si>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</si>
  <si>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</si>
  <si>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</si>
  <si>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</si>
  <si>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</si>
  <si>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</si>
  <si>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</si>
  <si>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</si>
  <si>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</si>
  <si>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</si>
  <si>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</si>
  <si>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</si>
  <si>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</si>
  <si>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</si>
  <si>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</si>
  <si>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</si>
  <si>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</si>
  <si>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</si>
  <si>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</si>
  <si>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</si>
  <si>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</si>
  <si>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</si>
  <si>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</si>
  <si>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</si>
  <si>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</si>
  <si>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</si>
  <si>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</si>
  <si>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</si>
  <si>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</si>
  <si>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</si>
  <si>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</si>
  <si>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</si>
  <si>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</si>
  <si>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</si>
  <si>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</si>
  <si>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</si>
  <si>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</si>
  <si>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</si>
  <si>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</si>
  <si>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</si>
  <si>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</si>
  <si>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</si>
  <si>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</si>
  <si>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</si>
  <si>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</si>
  <si>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</si>
  <si>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</si>
  <si>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</si>
  <si>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</si>
  <si>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</si>
  <si>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</si>
  <si>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</si>
  <si>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</si>
  <si>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</si>
  <si>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</si>
  <si>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</si>
  <si>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</si>
  <si>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</si>
  <si>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</si>
  <si>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</si>
  <si>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</si>
  <si>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</si>
  <si>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</si>
  <si>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</si>
  <si>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</si>
  <si>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</si>
  <si>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</si>
  <si>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</si>
  <si>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</si>
  <si>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</si>
  <si>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</si>
  <si>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</si>
  <si>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</si>
  <si>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</si>
  <si>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</si>
  <si>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</si>
  <si>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</si>
  <si>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</si>
  <si>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</si>
  <si>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</si>
  <si>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</si>
  <si>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</si>
  <si>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</si>
  <si>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</si>
  <si>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</si>
  <si>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</si>
  <si>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</si>
  <si>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</si>
  <si>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</si>
  <si>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</si>
  <si>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</si>
  <si>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</si>
  <si>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</si>
  <si>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</si>
  <si>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</si>
  <si>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</si>
  <si>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</si>
  <si>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</si>
  <si>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</si>
  <si>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</si>
  <si>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</si>
  <si>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</si>
  <si>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</si>
  <si>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</si>
  <si>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</si>
  <si>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</si>
  <si>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</si>
  <si>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</si>
  <si>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</si>
  <si>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</si>
  <si>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</si>
  <si>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</si>
  <si>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</si>
  <si>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</si>
  <si>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</si>
  <si>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</si>
  <si>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</si>
  <si>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</si>
  <si>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</si>
  <si>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</si>
  <si>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</si>
  <si>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</si>
  <si>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</si>
  <si>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</si>
  <si>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</si>
  <si>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</si>
  <si>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</si>
  <si>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</si>
  <si>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</si>
  <si>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</si>
  <si>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</si>
  <si>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</si>
  <si>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</si>
  <si>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</si>
  <si>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</si>
  <si>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</si>
  <si>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</si>
  <si>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</si>
  <si>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</si>
  <si>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</si>
  <si>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</si>
  <si>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</si>
  <si>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</si>
  <si>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</si>
  <si>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</si>
  <si>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</si>
  <si>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</si>
  <si>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</si>
  <si>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</si>
  <si>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</si>
  <si>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</si>
  <si>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</si>
  <si>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</si>
  <si>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</si>
  <si>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</si>
  <si>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</si>
  <si>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</si>
  <si>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</si>
  <si>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</si>
  <si>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</si>
  <si>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</si>
  <si>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</si>
  <si>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</si>
  <si>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</si>
  <si>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</si>
  <si>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</si>
  <si>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</si>
  <si>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</si>
  <si>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</si>
  <si>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</si>
  <si>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</si>
  <si>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</si>
  <si>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</si>
  <si>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</si>
  <si>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</si>
  <si>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</si>
  <si>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</si>
  <si>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</si>
  <si>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</si>
  <si>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</si>
  <si>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</si>
  <si>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</si>
  <si>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</si>
  <si>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</si>
  <si>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</si>
  <si>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</si>
  <si>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</si>
  <si>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</si>
  <si>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</si>
  <si>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</si>
  <si>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</si>
  <si>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</si>
  <si>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</si>
  <si>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</si>
  <si>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</si>
  <si>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</si>
  <si>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</si>
  <si>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</si>
  <si>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</si>
  <si>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</si>
  <si>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</si>
  <si>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</si>
  <si>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</si>
  <si>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</si>
  <si>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</si>
  <si>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</si>
  <si>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</si>
  <si>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</si>
  <si>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</si>
  <si>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</si>
  <si>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</si>
  <si>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</si>
  <si>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</si>
  <si>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</si>
  <si>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</si>
  <si>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</si>
  <si>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</si>
  <si>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</si>
  <si>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</si>
  <si>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</si>
  <si>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</si>
  <si>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</si>
  <si>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</si>
  <si>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</si>
  <si>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</si>
  <si>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</si>
  <si>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</si>
  <si>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</si>
  <si>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</si>
  <si>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</si>
  <si>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</si>
  <si>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</si>
  <si>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</si>
  <si>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</si>
  <si>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</si>
  <si>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</si>
  <si>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</si>
  <si>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</si>
  <si>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</si>
  <si>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</si>
  <si>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</si>
  <si>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</si>
  <si>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</si>
  <si>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</si>
  <si>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</si>
  <si>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</si>
  <si>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</si>
  <si>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</si>
  <si>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</si>
  <si>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</si>
  <si>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</si>
  <si>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</si>
  <si>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</si>
  <si>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</si>
  <si>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</si>
  <si>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</si>
  <si>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</si>
  <si>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</si>
  <si>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</si>
  <si>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</si>
  <si>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</si>
  <si>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</si>
  <si>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</si>
  <si>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</si>
  <si>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</si>
  <si>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</si>
  <si>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</si>
  <si>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</si>
  <si>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</si>
  <si>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</si>
  <si>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</si>
  <si>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</si>
  <si>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</si>
  <si>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</si>
  <si>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</si>
  <si>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</si>
  <si>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</si>
  <si>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</si>
  <si>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</si>
  <si>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</si>
  <si>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</si>
  <si>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</si>
  <si>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</si>
  <si>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</si>
  <si>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</si>
  <si>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</si>
  <si>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</si>
  <si>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</si>
  <si>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</si>
  <si>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</si>
  <si>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</si>
  <si>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</si>
  <si>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</si>
  <si>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</si>
  <si>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</si>
  <si>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</si>
  <si>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</si>
  <si>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</si>
  <si>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</si>
  <si>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</si>
  <si>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</si>
  <si>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</si>
  <si>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</si>
  <si>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</si>
  <si>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</si>
  <si>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</si>
  <si>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</si>
  <si>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</si>
  <si>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</si>
  <si>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</si>
  <si>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</si>
  <si>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</si>
  <si>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</si>
  <si>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</si>
  <si>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</si>
  <si>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</si>
  <si>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</si>
  <si>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</si>
  <si>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</si>
  <si>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</si>
  <si>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</si>
  <si>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</si>
  <si>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</si>
  <si>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</si>
  <si>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</si>
  <si>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</si>
  <si>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</si>
  <si>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</si>
  <si>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</si>
  <si>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</si>
  <si>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</si>
  <si>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</si>
  <si>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</si>
  <si>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</si>
  <si>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</si>
  <si>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</si>
  <si>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</si>
  <si>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</si>
  <si>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</si>
  <si>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</si>
  <si>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</si>
  <si>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</si>
  <si>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</si>
  <si>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</si>
  <si>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</si>
  <si>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</si>
  <si>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</si>
  <si>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</si>
  <si>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</si>
  <si>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</si>
  <si>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</si>
  <si>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</si>
  <si>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</si>
  <si>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</si>
  <si>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</si>
  <si>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</si>
  <si>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</si>
  <si>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</si>
  <si>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</si>
  <si>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</si>
  <si>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</si>
  <si>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</si>
  <si>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</si>
  <si>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</si>
  <si>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</si>
  <si>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</si>
  <si>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</si>
  <si>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</si>
  <si>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</si>
  <si>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</si>
  <si>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</si>
  <si>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</si>
  <si>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</si>
  <si>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</si>
  <si>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</si>
  <si>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</si>
  <si>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</si>
  <si>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</si>
  <si>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</si>
  <si>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</si>
  <si>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</si>
  <si>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</si>
  <si>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</si>
  <si>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</si>
  <si>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</si>
  <si>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</si>
  <si>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</si>
  <si>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</si>
  <si>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</si>
  <si>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</si>
  <si>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</si>
  <si>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</si>
  <si>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</si>
  <si>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</si>
  <si>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</si>
  <si>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</si>
  <si>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</si>
  <si>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</si>
  <si>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</si>
  <si>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</si>
  <si>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</si>
  <si>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</si>
  <si>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</si>
  <si>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</si>
  <si>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</si>
  <si>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</si>
  <si>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</si>
  <si>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</si>
  <si>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</si>
  <si>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</si>
  <si>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</si>
  <si>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</si>
  <si>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</si>
  <si>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</si>
  <si>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</si>
  <si>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</si>
  <si>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</si>
  <si>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</si>
  <si>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</si>
  <si>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</si>
  <si>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</si>
  <si>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</si>
  <si>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</si>
  <si>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</si>
  <si>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</si>
  <si>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</si>
  <si>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</si>
  <si>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</si>
  <si>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</si>
  <si>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</si>
  <si>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</si>
  <si>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</si>
  <si>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</si>
  <si>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</si>
  <si>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</si>
  <si>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</si>
  <si>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</si>
  <si>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</si>
  <si>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</si>
  <si>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</si>
  <si>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</si>
  <si>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</si>
  <si>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</si>
  <si>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</si>
  <si>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</si>
  <si>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</si>
  <si>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</si>
  <si>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</si>
  <si>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</si>
  <si>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</si>
  <si>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</si>
  <si>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</si>
  <si>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</si>
  <si>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</si>
  <si>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</si>
  <si>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</si>
  <si>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</si>
  <si>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</si>
  <si>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</si>
  <si>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</si>
  <si>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</si>
  <si>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</si>
  <si>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</si>
  <si>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</si>
  <si>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</si>
  <si>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</si>
  <si>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</si>
  <si>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</si>
  <si>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</si>
  <si>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</si>
  <si>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</si>
  <si>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</si>
  <si>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</si>
  <si>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</si>
  <si>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</si>
  <si>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</si>
  <si>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</si>
  <si>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</si>
  <si>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</si>
  <si>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</si>
  <si>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</si>
  <si>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</si>
  <si>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</si>
  <si>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</si>
  <si>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</si>
  <si>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</si>
  <si>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</si>
  <si>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</si>
  <si>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</si>
  <si>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</si>
  <si>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</si>
  <si>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</si>
  <si>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</si>
  <si>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</si>
  <si>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</si>
  <si>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</si>
  <si>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</si>
  <si>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</si>
  <si>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</si>
  <si>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</si>
  <si>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</si>
  <si>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</si>
  <si>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</si>
  <si>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</si>
  <si>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</si>
  <si>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</si>
  <si>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</si>
  <si>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</si>
  <si>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</si>
  <si>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</si>
  <si>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</si>
  <si>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</si>
  <si>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</si>
  <si>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</si>
  <si>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</si>
  <si>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</si>
  <si>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</si>
  <si>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</si>
  <si>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</si>
  <si>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</si>
  <si>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</si>
  <si>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</si>
  <si>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</si>
  <si>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</si>
  <si>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</si>
  <si>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</si>
  <si>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</si>
  <si>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</si>
  <si>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</si>
  <si>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</si>
  <si>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</si>
  <si>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</si>
  <si>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</si>
  <si>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</si>
  <si>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</si>
  <si>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</si>
  <si>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</si>
  <si>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</si>
  <si>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</si>
  <si>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</si>
  <si>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</si>
  <si>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</si>
  <si>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</si>
  <si>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</si>
  <si>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</si>
  <si>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</si>
  <si>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</si>
  <si>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</si>
  <si>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</si>
  <si>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</si>
  <si>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</si>
  <si>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</si>
  <si>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</si>
  <si>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</si>
  <si>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</si>
  <si>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</si>
  <si>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</si>
  <si>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</si>
  <si>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</si>
  <si>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</si>
  <si>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</si>
  <si>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</si>
  <si>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</si>
  <si>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</si>
  <si>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</si>
  <si>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</si>
  <si>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</si>
  <si>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</si>
  <si>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</si>
  <si>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</si>
  <si>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</si>
  <si>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</si>
  <si>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</si>
  <si>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</si>
  <si>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</si>
  <si>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</si>
  <si>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</si>
  <si>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</si>
  <si>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</si>
  <si>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</si>
  <si>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</si>
  <si>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</si>
  <si>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</si>
  <si>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</si>
  <si>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</si>
  <si>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</si>
  <si>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</si>
  <si>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</si>
  <si>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</si>
  <si>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</si>
  <si>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</si>
  <si>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</si>
  <si>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</si>
  <si>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</si>
  <si>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</si>
  <si>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</si>
  <si>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</si>
  <si>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</si>
  <si>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</si>
  <si>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</si>
  <si>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</si>
  <si>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</si>
  <si>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</si>
  <si>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</si>
  <si>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</si>
  <si>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</si>
  <si>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</si>
  <si>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</si>
  <si>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</si>
  <si>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</si>
  <si>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</si>
  <si>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</si>
  <si>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</si>
  <si>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</si>
  <si>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</si>
  <si>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</si>
  <si>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</si>
  <si>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</si>
  <si>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</si>
  <si>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</si>
  <si>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</si>
  <si>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</si>
  <si>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</si>
  <si>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</si>
  <si>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</si>
  <si>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</si>
  <si>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</si>
  <si>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</si>
  <si>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</si>
  <si>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</si>
  <si>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</si>
  <si>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</si>
  <si>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</si>
  <si>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</si>
  <si>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</si>
  <si>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</si>
  <si>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</si>
  <si>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</si>
  <si>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</si>
  <si>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</si>
  <si>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</si>
  <si>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</si>
  <si>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</si>
  <si>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</si>
  <si>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</si>
  <si>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</si>
  <si>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</si>
  <si>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</si>
  <si>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</si>
  <si>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</si>
  <si>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</si>
  <si>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</si>
  <si>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</si>
  <si>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</si>
  <si>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</si>
  <si>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</si>
  <si>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</si>
  <si>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</si>
  <si>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</si>
  <si>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</si>
  <si>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</si>
  <si>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</si>
  <si>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</si>
  <si>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</si>
  <si>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</si>
  <si>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</si>
  <si>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</si>
  <si>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</si>
  <si>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</si>
  <si>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</si>
  <si>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</si>
  <si>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</si>
  <si>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</si>
  <si>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</si>
  <si>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</si>
  <si>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</si>
  <si>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</si>
  <si>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</si>
  <si>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</si>
  <si>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</si>
  <si>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</si>
  <si>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</si>
  <si>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</si>
  <si>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</si>
  <si>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</si>
  <si>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</si>
  <si>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</si>
  <si>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</si>
  <si>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</si>
  <si>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</si>
  <si>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</si>
  <si>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</si>
  <si>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</si>
  <si>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</si>
  <si>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</si>
  <si>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</si>
  <si>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</si>
  <si>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</si>
  <si>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</si>
  <si>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</si>
  <si>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</si>
  <si>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</si>
  <si>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</si>
  <si>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</si>
  <si>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</si>
  <si>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</si>
  <si>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</si>
  <si>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</si>
  <si>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</si>
  <si>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</si>
  <si>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</si>
  <si>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</si>
  <si>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</si>
  <si>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</si>
  <si>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</si>
  <si>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</si>
  <si>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</si>
  <si>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</si>
  <si>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</si>
  <si>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</si>
  <si>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</si>
  <si>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</si>
  <si>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</si>
  <si>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</si>
  <si>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</si>
  <si>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</si>
  <si>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</si>
  <si>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</si>
  <si>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</si>
  <si>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</si>
  <si>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</si>
  <si>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</si>
  <si>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</si>
  <si>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</si>
  <si>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</si>
  <si>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</si>
  <si>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</si>
  <si>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</si>
  <si>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</si>
  <si>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</si>
  <si>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</si>
  <si>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</si>
  <si>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</si>
  <si>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</si>
  <si>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</si>
  <si>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</si>
  <si>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</si>
  <si>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</si>
  <si>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</si>
  <si>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</si>
  <si>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</si>
  <si>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</si>
  <si>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</si>
  <si>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</si>
  <si>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</si>
  <si>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</si>
  <si>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</si>
  <si>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</si>
  <si>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</si>
  <si>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</si>
  <si>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</si>
  <si>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</si>
  <si>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</si>
  <si>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</si>
  <si>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</si>
  <si>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</si>
  <si>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</si>
  <si>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</si>
  <si>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</si>
  <si>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</si>
  <si>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</si>
  <si>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</si>
  <si>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</si>
  <si>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</si>
  <si>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</si>
  <si>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</si>
  <si>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</si>
  <si>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</si>
  <si>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</si>
  <si>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</si>
  <si>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</si>
  <si>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</si>
  <si>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</si>
  <si>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</si>
  <si>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</si>
  <si>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</si>
  <si>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</si>
  <si>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</si>
  <si>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</si>
  <si>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</si>
  <si>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</si>
  <si>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</si>
  <si>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</si>
  <si>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</si>
  <si>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</si>
  <si>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</si>
  <si>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</si>
  <si>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</si>
  <si>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</si>
  <si>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</si>
  <si>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</si>
  <si>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</si>
  <si>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</si>
  <si>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</si>
  <si>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</si>
  <si>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</si>
  <si>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</si>
  <si>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</si>
  <si>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</si>
  <si>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</si>
  <si>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</si>
  <si>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</si>
  <si>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</si>
  <si>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</si>
  <si>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</si>
  <si>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</si>
  <si>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</si>
  <si>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</si>
  <si>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</si>
  <si>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</si>
  <si>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</si>
  <si>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</si>
  <si>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</si>
  <si>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</si>
  <si>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</si>
  <si>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</si>
  <si>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</si>
  <si>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</si>
  <si>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</si>
  <si>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</si>
  <si>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</si>
  <si>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</si>
  <si>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</si>
  <si>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</si>
  <si>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</si>
  <si>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</si>
  <si>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</si>
  <si>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</si>
  <si>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</si>
  <si>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</si>
  <si>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</si>
  <si>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</si>
  <si>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</si>
  <si>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</si>
  <si>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</si>
  <si>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</si>
  <si>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</si>
  <si>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</si>
  <si>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</si>
  <si>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</si>
  <si>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</si>
  <si>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</si>
  <si>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</si>
  <si>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</si>
  <si>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</si>
  <si>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</si>
  <si>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</si>
  <si>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</si>
  <si>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</si>
  <si>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</si>
  <si>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</si>
  <si>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</si>
  <si>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</si>
  <si>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</si>
  <si>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</si>
  <si>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</si>
  <si>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</si>
  <si>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</si>
  <si>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</si>
  <si>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</si>
  <si>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</si>
  <si>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</si>
  <si>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</si>
  <si>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</si>
  <si>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</si>
  <si>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</si>
  <si>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</si>
  <si>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</si>
  <si>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</si>
  <si>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</si>
  <si>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</si>
  <si>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</si>
  <si>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</si>
  <si>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</si>
  <si>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</si>
  <si>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</si>
  <si>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</si>
  <si>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</si>
  <si>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</si>
  <si>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</si>
  <si>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</si>
  <si>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</si>
  <si>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</si>
  <si>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</si>
  <si>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</si>
  <si>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</si>
  <si>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</si>
  <si>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</si>
  <si>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</si>
  <si>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</si>
  <si>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</si>
  <si>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</si>
  <si>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</si>
  <si>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</si>
  <si>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</si>
  <si>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</si>
  <si>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</si>
  <si>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</si>
  <si>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</si>
  <si>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</si>
  <si>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</si>
  <si>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</si>
  <si>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</si>
  <si>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</si>
  <si>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</si>
  <si>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</si>
  <si>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</si>
  <si>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</si>
  <si>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</si>
  <si>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</si>
  <si>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</si>
  <si>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</si>
  <si>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</si>
  <si>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</si>
  <si>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</si>
  <si>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</si>
  <si>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</si>
  <si>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</si>
  <si>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</si>
  <si>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</si>
  <si>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</si>
  <si>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</si>
  <si>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</si>
  <si>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</si>
  <si>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</si>
  <si>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</si>
  <si>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</si>
  <si>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</si>
  <si>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</si>
  <si>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</si>
  <si>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</si>
  <si>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</si>
  <si>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</si>
  <si>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</si>
  <si>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</si>
  <si>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</si>
  <si>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</si>
  <si>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</si>
  <si>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</si>
  <si>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</si>
  <si>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</si>
  <si>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</si>
  <si>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</si>
  <si>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</si>
  <si>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</si>
  <si>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</si>
  <si>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</si>
  <si>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</si>
  <si>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</si>
  <si>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</si>
  <si>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</si>
  <si>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</si>
  <si>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</si>
  <si>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</si>
  <si>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</si>
  <si>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</si>
  <si>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</si>
  <si>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</si>
  <si>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</si>
  <si>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</si>
  <si>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</si>
  <si>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</si>
  <si>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</si>
  <si>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</si>
  <si>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</si>
  <si>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</si>
  <si>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</si>
  <si>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</si>
  <si>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</si>
  <si>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</si>
  <si>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</si>
  <si>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</si>
  <si>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</si>
  <si>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</si>
  <si>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</si>
  <si>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</si>
  <si>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</si>
  <si>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</si>
  <si>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</si>
  <si>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</si>
  <si>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</si>
  <si>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</si>
  <si>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</si>
  <si>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</si>
  <si>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</si>
  <si>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</si>
  <si>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</si>
  <si>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</si>
  <si>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</si>
  <si>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</si>
  <si>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</si>
  <si>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</si>
  <si>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</si>
  <si>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</si>
  <si>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</si>
  <si>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</si>
  <si>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</si>
  <si>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</si>
  <si>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</si>
  <si>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</si>
  <si>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</si>
  <si>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</si>
  <si>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</si>
  <si>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</si>
  <si>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</si>
  <si>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</si>
  <si>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</si>
  <si>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</si>
  <si>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</si>
  <si>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</si>
  <si>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</si>
  <si>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</si>
  <si>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</si>
  <si>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</si>
  <si>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</si>
  <si>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</si>
  <si>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</si>
  <si>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</si>
  <si>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</si>
  <si>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</si>
  <si>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</si>
  <si>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</si>
  <si>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</si>
  <si>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</si>
  <si>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</si>
  <si>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</si>
  <si>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</si>
  <si>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</si>
  <si>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</si>
  <si>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</si>
  <si>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</si>
  <si>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</si>
  <si>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</si>
  <si>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</si>
  <si>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</si>
  <si>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</si>
  <si>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</si>
  <si>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</si>
  <si>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</si>
  <si>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</si>
  <si>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</si>
  <si>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</si>
  <si>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</si>
  <si>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</si>
  <si>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</si>
  <si>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</si>
  <si>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</si>
  <si>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</si>
  <si>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</si>
  <si>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</si>
  <si>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</si>
  <si>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</si>
  <si>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</si>
  <si>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</si>
  <si>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</si>
  <si>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</si>
  <si>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</si>
  <si>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</si>
  <si>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</si>
  <si>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</si>
  <si>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</si>
  <si>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</si>
  <si>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</si>
  <si>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</si>
  <si>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</si>
  <si>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</si>
  <si>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</si>
  <si>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</si>
  <si>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</si>
  <si>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</si>
  <si>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</si>
  <si>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</si>
  <si>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</si>
  <si>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</si>
  <si>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</si>
  <si>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</si>
  <si>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</si>
  <si>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</si>
  <si>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</si>
  <si>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</si>
  <si>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</si>
  <si>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</si>
  <si>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</si>
  <si>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</si>
  <si>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</si>
  <si>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</si>
  <si>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</si>
  <si>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</si>
  <si>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</si>
  <si>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</si>
  <si>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</si>
  <si>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</si>
  <si>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</si>
  <si>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</si>
  <si>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</si>
  <si>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</si>
  <si>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</si>
  <si>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</si>
  <si>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</si>
  <si>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</si>
  <si>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</si>
  <si>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</si>
  <si>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</si>
  <si>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</si>
  <si>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</si>
  <si>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</si>
  <si>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</si>
  <si>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</si>
  <si>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</si>
  <si>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</si>
  <si>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</si>
  <si>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</si>
  <si>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</si>
  <si>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</si>
  <si>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</si>
  <si>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</si>
  <si>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</si>
  <si>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</si>
  <si>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</si>
  <si>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</si>
  <si>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</si>
  <si>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</si>
  <si>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</si>
  <si>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</si>
  <si>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</si>
  <si>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</si>
  <si>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</si>
  <si>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</si>
  <si>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</si>
  <si>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</si>
  <si>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</si>
  <si>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</si>
  <si>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</si>
  <si>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</si>
  <si>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</si>
  <si>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</si>
  <si>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</si>
  <si>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</si>
  <si>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</si>
  <si>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</si>
  <si>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</si>
  <si>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</si>
  <si>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</si>
  <si>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</si>
  <si>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</si>
  <si>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</si>
  <si>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</si>
  <si>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</si>
  <si>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</si>
  <si>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</si>
  <si>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</si>
  <si>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</si>
  <si>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</si>
  <si>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</si>
  <si>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</si>
  <si>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</si>
  <si>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</si>
  <si>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</si>
  <si>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</si>
  <si>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</si>
  <si>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</si>
  <si>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</si>
  <si>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</si>
  <si>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</si>
  <si>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</si>
  <si>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</si>
  <si>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</si>
  <si>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</si>
  <si>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</si>
  <si>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</si>
  <si>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</si>
  <si>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</si>
  <si>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</si>
  <si>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</si>
  <si>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</si>
  <si>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</si>
  <si>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</si>
  <si>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</si>
  <si>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</si>
  <si>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</si>
  <si>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</si>
  <si>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</si>
  <si>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</si>
  <si>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</si>
  <si>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</si>
  <si>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</si>
  <si>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</si>
  <si>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</si>
  <si>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</si>
  <si>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</si>
  <si>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</si>
  <si>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</si>
  <si>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</si>
  <si>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</si>
  <si>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</si>
  <si>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</si>
  <si>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</si>
  <si>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</si>
  <si>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</si>
  <si>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</si>
  <si>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</si>
  <si>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</si>
  <si>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</si>
  <si>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</si>
  <si>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</si>
  <si>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</si>
  <si>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</si>
  <si>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</si>
  <si>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</si>
  <si>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</si>
  <si>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</si>
  <si>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</si>
  <si>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</si>
  <si>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</si>
  <si>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</si>
  <si>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</si>
  <si>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</si>
  <si>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</si>
  <si>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</si>
  <si>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</si>
  <si>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</si>
  <si>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</si>
  <si>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</si>
  <si>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</si>
  <si>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</si>
  <si>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</si>
  <si>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</si>
  <si>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</si>
  <si>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</si>
  <si>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</si>
  <si>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</si>
  <si>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</si>
  <si>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</si>
  <si>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</si>
  <si>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</si>
  <si>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</si>
  <si>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</si>
  <si>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</si>
  <si>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</si>
  <si>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</si>
  <si>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</si>
  <si>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</si>
  <si>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</si>
  <si>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</si>
  <si>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</si>
  <si>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</si>
  <si>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</si>
  <si>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</si>
  <si>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</si>
  <si>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</si>
  <si>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</si>
  <si>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</si>
  <si>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</si>
  <si>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</si>
  <si>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</si>
  <si>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</si>
  <si>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</si>
  <si>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</si>
  <si>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</si>
  <si>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</si>
  <si>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</si>
  <si>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</si>
  <si>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</si>
  <si>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</si>
  <si>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</si>
  <si>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</si>
  <si>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</si>
  <si>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</si>
  <si>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</si>
  <si>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</si>
  <si>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</si>
  <si>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</si>
  <si>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</si>
  <si>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</si>
  <si>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</si>
  <si>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</si>
  <si>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</si>
  <si>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</si>
  <si>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</si>
  <si>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</si>
  <si>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</si>
  <si>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</si>
  <si>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</si>
  <si>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</si>
  <si>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</si>
  <si>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</si>
  <si>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</si>
  <si>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</si>
  <si>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</si>
  <si>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</si>
  <si>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</si>
  <si>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</si>
  <si>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</si>
  <si>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</si>
  <si>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</si>
  <si>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</si>
  <si>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</si>
  <si>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</si>
  <si>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</si>
  <si>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</si>
  <si>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</si>
  <si>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</si>
  <si>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</si>
  <si>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</si>
  <si>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</si>
  <si>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</si>
  <si>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</si>
  <si>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</si>
  <si>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</si>
  <si>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</si>
  <si>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</si>
  <si>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</si>
  <si>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</si>
  <si>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</si>
  <si>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</si>
  <si>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</si>
  <si>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</si>
  <si>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</si>
  <si>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</si>
  <si>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</si>
  <si>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</si>
  <si>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</si>
  <si>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</si>
  <si>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</si>
  <si>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</si>
  <si>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</si>
  <si>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</si>
  <si>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</si>
  <si>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</si>
  <si>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</si>
  <si>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</si>
  <si>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</si>
  <si>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</si>
  <si>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</si>
  <si>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</si>
  <si>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</si>
  <si>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</si>
  <si>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</si>
  <si>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</si>
  <si>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</si>
  <si>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</si>
  <si>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</si>
  <si>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</si>
  <si>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</si>
  <si>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</si>
  <si>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</si>
  <si>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</si>
  <si>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</si>
  <si>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</si>
  <si>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</si>
  <si>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</si>
  <si>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</si>
  <si>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</si>
  <si>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</si>
  <si>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</si>
  <si>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</si>
  <si>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</si>
  <si>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</si>
  <si>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</si>
  <si>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</si>
  <si>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</si>
  <si>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</si>
  <si>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</si>
  <si>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</si>
  <si>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</si>
  <si>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</si>
  <si>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</si>
  <si>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</si>
  <si>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</si>
  <si>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</si>
  <si>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</si>
  <si>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</si>
  <si>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</si>
  <si>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</si>
  <si>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</si>
  <si>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</si>
  <si>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</si>
  <si>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</si>
  <si>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</si>
  <si>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</si>
  <si>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</si>
  <si>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</si>
  <si>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</si>
  <si>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</si>
  <si>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</si>
  <si>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</si>
  <si>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</si>
  <si>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</si>
  <si>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</si>
  <si>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</si>
  <si>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</si>
  <si>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</si>
  <si>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</si>
  <si>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</si>
  <si>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</si>
  <si>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</si>
  <si>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</si>
  <si>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</si>
  <si>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</si>
  <si>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</si>
  <si>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</si>
  <si>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</si>
  <si>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</si>
  <si>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</si>
  <si>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</si>
  <si>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</si>
  <si>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</si>
  <si>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</si>
  <si>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</si>
  <si>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</si>
  <si>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</si>
  <si>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</si>
  <si>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</si>
  <si>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</si>
  <si>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</si>
  <si>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</si>
  <si>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</si>
  <si>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</si>
  <si>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</si>
  <si>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</si>
  <si>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</si>
  <si>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</si>
  <si>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</si>
  <si>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</si>
  <si>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</si>
  <si>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</si>
  <si>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</si>
  <si>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</si>
  <si>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</si>
  <si>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</si>
  <si>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</si>
  <si>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</si>
  <si>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</si>
  <si>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</si>
  <si>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</si>
  <si>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</si>
  <si>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</si>
  <si>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</si>
  <si>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</si>
  <si>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</si>
  <si>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</si>
  <si>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</si>
  <si>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</si>
  <si>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</si>
  <si>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</si>
  <si>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</si>
  <si>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</si>
  <si>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</si>
  <si>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</si>
  <si>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</si>
  <si>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</si>
  <si>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</si>
  <si>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</si>
  <si>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</si>
  <si>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</si>
  <si>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</si>
  <si>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</si>
  <si>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</si>
  <si>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</si>
  <si>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</si>
  <si>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</si>
  <si>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</si>
  <si>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</si>
  <si>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</si>
  <si>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</si>
  <si>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</si>
  <si>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</si>
  <si>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</si>
  <si>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</si>
  <si>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</si>
  <si>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</si>
  <si>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</si>
  <si>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</si>
  <si>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</si>
  <si>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</si>
  <si>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</si>
  <si>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</si>
  <si>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</si>
  <si>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</si>
  <si>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</si>
  <si>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</si>
  <si>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</si>
  <si>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</si>
  <si>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</si>
  <si>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</si>
  <si>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</si>
  <si>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</si>
  <si>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</si>
  <si>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</si>
  <si>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</si>
  <si>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</si>
  <si>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</si>
  <si>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</si>
  <si>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</si>
  <si>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</si>
  <si>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</si>
  <si>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</si>
  <si>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</si>
  <si>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</si>
  <si>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</si>
  <si>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</si>
  <si>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</si>
  <si>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</si>
  <si>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</si>
  <si>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</si>
  <si>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</si>
  <si>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</si>
  <si>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</si>
  <si>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</si>
  <si>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</si>
  <si>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</si>
  <si>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</si>
  <si>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</si>
  <si>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</si>
  <si>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</si>
  <si>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</si>
  <si>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</si>
  <si>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</si>
  <si>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</si>
  <si>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</si>
  <si>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</si>
  <si>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</si>
  <si>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</si>
  <si>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</si>
  <si>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</si>
  <si>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</si>
  <si>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</si>
  <si>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</si>
  <si>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</si>
  <si>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</si>
  <si>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</si>
  <si>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</si>
  <si>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</si>
  <si>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</si>
  <si>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</si>
  <si>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</si>
  <si>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</si>
  <si>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</si>
  <si>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</si>
  <si>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</si>
  <si>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</si>
  <si>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</si>
  <si>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</si>
  <si>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</si>
  <si>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</si>
  <si>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</si>
  <si>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</si>
  <si>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</si>
  <si>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</si>
  <si>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</si>
  <si>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</si>
  <si>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</si>
  <si>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</si>
  <si>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</si>
  <si>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</si>
  <si>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</si>
  <si>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</si>
  <si>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</si>
  <si>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</si>
  <si>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</si>
  <si>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</si>
  <si>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</si>
  <si>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</si>
  <si>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</si>
  <si>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</si>
  <si>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</si>
  <si>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</si>
  <si>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</si>
  <si>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</si>
  <si>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</si>
  <si>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</si>
  <si>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</si>
  <si>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</si>
  <si>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</si>
  <si>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</si>
  <si>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</si>
  <si>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</si>
  <si>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</si>
  <si>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</si>
  <si>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</si>
  <si>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</si>
  <si>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</si>
  <si>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</si>
  <si>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</si>
  <si>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</si>
  <si>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</si>
  <si>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</si>
  <si>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</si>
  <si>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</si>
  <si>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</si>
  <si>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</si>
  <si>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</si>
  <si>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</si>
  <si>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</si>
  <si>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</si>
  <si>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</si>
  <si>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</si>
  <si>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</si>
  <si>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</si>
  <si>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</si>
  <si>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</si>
  <si>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</si>
  <si>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</si>
  <si>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</si>
  <si>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</si>
  <si>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</si>
  <si>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</si>
  <si>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</si>
  <si>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</si>
  <si>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</si>
  <si>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</si>
  <si>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</si>
  <si>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</si>
  <si>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</si>
  <si>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</si>
  <si>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</si>
  <si>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</si>
  <si>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</si>
  <si>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</si>
  <si>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</si>
  <si>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</si>
  <si>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</si>
  <si>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</si>
  <si>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</si>
  <si>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</si>
  <si>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</si>
  <si>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</si>
  <si>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</si>
  <si>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</si>
  <si>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</si>
  <si>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</si>
  <si>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</si>
  <si>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</si>
  <si>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</si>
  <si>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</si>
  <si>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</si>
  <si>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</si>
  <si>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</si>
  <si>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</si>
  <si>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</si>
  <si>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</si>
  <si>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</si>
  <si>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</si>
  <si>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</si>
  <si>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</si>
  <si>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</si>
  <si>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</si>
  <si>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</si>
  <si>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</si>
  <si>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</si>
  <si>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</si>
  <si>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</si>
  <si>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</si>
  <si>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</si>
  <si>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</si>
  <si>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</si>
  <si>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</si>
  <si>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</si>
  <si>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</si>
  <si>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</si>
  <si>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</si>
  <si>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</si>
  <si>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</si>
  <si>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</si>
  <si>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</si>
  <si>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</si>
  <si>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</si>
  <si>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</si>
  <si>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</si>
  <si>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</si>
  <si>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</si>
  <si>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</si>
  <si>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</si>
  <si>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</si>
  <si>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</si>
  <si>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</si>
  <si>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</si>
  <si>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</si>
  <si>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</si>
  <si>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</si>
  <si>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</si>
  <si>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</si>
  <si>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</si>
  <si>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</si>
  <si>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</si>
  <si>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</si>
  <si>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</si>
  <si>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</si>
  <si>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</si>
  <si>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</si>
  <si>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</si>
  <si>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</si>
  <si>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</si>
  <si>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</si>
  <si>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</si>
  <si>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</si>
  <si>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</si>
  <si>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</si>
  <si>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</si>
  <si>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</si>
  <si>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</si>
  <si>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</si>
  <si>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</si>
  <si>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</si>
  <si>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</si>
  <si>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</si>
  <si>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</si>
  <si>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</si>
  <si>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</si>
  <si>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</si>
  <si>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</si>
  <si>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</si>
  <si>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</si>
  <si>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</si>
  <si>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</si>
  <si>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</si>
  <si>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</si>
  <si>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</si>
  <si>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</si>
  <si>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</si>
  <si>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</si>
  <si>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</si>
  <si>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</si>
  <si>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</si>
  <si>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</si>
  <si>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</si>
  <si>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</si>
  <si>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</si>
  <si>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</si>
  <si>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</si>
  <si>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</si>
  <si>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</si>
  <si>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</si>
  <si>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</si>
  <si>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</si>
  <si>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</si>
  <si>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</si>
  <si>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</si>
  <si>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</si>
  <si>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</si>
  <si>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</si>
  <si>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</si>
  <si>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</si>
  <si>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</si>
  <si>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</si>
  <si>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</si>
  <si>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</si>
  <si>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</si>
  <si>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</si>
  <si>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</si>
  <si>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</si>
  <si>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</si>
  <si>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</si>
  <si>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</si>
  <si>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</si>
  <si>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</si>
  <si>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</si>
  <si>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</si>
  <si>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</si>
  <si>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</si>
  <si>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</si>
  <si>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</si>
  <si>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</si>
  <si>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</si>
  <si>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</si>
  <si>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</si>
  <si>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</si>
  <si>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</si>
  <si>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</si>
  <si>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</si>
  <si>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</si>
  <si>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</si>
  <si>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</si>
  <si>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</si>
  <si>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</si>
  <si>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</si>
  <si>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</si>
  <si>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</si>
  <si>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</si>
  <si>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</si>
  <si>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</si>
  <si>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</si>
  <si>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</si>
  <si>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</si>
  <si>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</si>
  <si>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</si>
  <si>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</si>
  <si>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</si>
  <si>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</si>
  <si>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</si>
  <si>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</si>
  <si>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</si>
  <si>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</si>
  <si>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</si>
  <si>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</si>
  <si>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</si>
  <si>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</si>
  <si>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</si>
  <si>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</si>
  <si>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</si>
  <si>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</si>
  <si>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</si>
  <si>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</si>
  <si>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</si>
  <si>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</si>
  <si>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</si>
  <si>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</si>
  <si>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</si>
  <si>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</si>
  <si>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</si>
  <si>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</si>
  <si>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</si>
  <si>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</si>
  <si>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</si>
  <si>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</si>
  <si>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</si>
  <si>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</si>
  <si>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</si>
  <si>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</si>
  <si>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</si>
  <si>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</si>
  <si>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</si>
  <si>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</si>
  <si>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</si>
  <si>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</si>
  <si>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</si>
  <si>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</si>
  <si>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</si>
  <si>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</si>
  <si>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</si>
  <si>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</si>
  <si>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</si>
  <si>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</si>
  <si>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</si>
  <si>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</si>
  <si>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</si>
  <si>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</si>
  <si>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</si>
  <si>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</si>
  <si>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</si>
  <si>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</si>
  <si>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</si>
  <si>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</si>
  <si>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</si>
  <si>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</si>
  <si>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</si>
  <si>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</si>
  <si>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</si>
  <si>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</si>
  <si>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</si>
  <si>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</si>
  <si>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</si>
  <si>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</si>
  <si>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</si>
  <si>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</si>
  <si>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</si>
  <si>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</si>
  <si>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</si>
  <si>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</si>
  <si>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</si>
  <si>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</si>
  <si>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</si>
  <si>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</si>
  <si>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</si>
  <si>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</si>
  <si>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</si>
  <si>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</si>
  <si>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</si>
  <si>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</si>
  <si>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</si>
  <si>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</si>
  <si>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</si>
  <si>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</si>
  <si>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</si>
  <si>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</si>
  <si>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</si>
  <si>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</si>
  <si>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</si>
  <si>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</si>
  <si>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</si>
  <si>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</si>
  <si>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</si>
  <si>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</si>
  <si>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</si>
  <si>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</si>
  <si>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</si>
  <si>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</si>
  <si>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</si>
  <si>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</si>
  <si>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</si>
  <si>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</si>
  <si>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</si>
  <si>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</si>
  <si>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</si>
  <si>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</si>
  <si>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</si>
  <si>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</si>
  <si>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</si>
  <si>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</si>
  <si>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</si>
  <si>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</si>
  <si>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</si>
  <si>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</si>
  <si>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</si>
  <si>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</si>
  <si>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</si>
  <si>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</si>
  <si>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</si>
  <si>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</si>
  <si>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</si>
  <si>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</si>
  <si>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</si>
  <si>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</si>
  <si>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</si>
  <si>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</si>
  <si>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</si>
  <si>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</si>
  <si>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</si>
  <si>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</si>
  <si>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</si>
  <si>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</si>
  <si>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</si>
  <si>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</si>
  <si>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</si>
  <si>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</si>
  <si>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</si>
  <si>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</si>
  <si>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</si>
  <si>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</si>
  <si>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</si>
  <si>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</si>
  <si>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</si>
  <si>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</si>
  <si>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</si>
  <si>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</si>
  <si>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</si>
  <si>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</si>
  <si>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</si>
  <si>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</si>
  <si>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</si>
  <si>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</si>
  <si>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</si>
  <si>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</si>
  <si>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</si>
  <si>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</si>
  <si>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</si>
  <si>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</si>
  <si>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</si>
  <si>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</si>
  <si>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</si>
  <si>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</si>
  <si>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</si>
  <si>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</si>
  <si>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</si>
  <si>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</si>
  <si>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</si>
  <si>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</si>
  <si>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</si>
  <si>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</si>
  <si>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</si>
  <si>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</si>
  <si>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</si>
  <si>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</si>
  <si>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</si>
  <si>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</si>
  <si>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</si>
  <si>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</si>
  <si>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</si>
  <si>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</si>
  <si>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</si>
  <si>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</si>
  <si>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</si>
  <si>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</si>
  <si>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</si>
  <si>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</si>
  <si>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</si>
  <si>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</si>
  <si>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</si>
  <si>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</si>
  <si>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</si>
  <si>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</si>
  <si>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</si>
  <si>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</si>
  <si>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</si>
  <si>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</si>
  <si>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</si>
  <si>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</si>
  <si>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</si>
  <si>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</si>
  <si>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</si>
  <si>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</si>
  <si>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</si>
  <si>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</si>
  <si>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</si>
  <si>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</si>
  <si>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</si>
  <si>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</si>
  <si>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</si>
  <si>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</si>
  <si>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</si>
  <si>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</si>
  <si>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</si>
  <si>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</si>
  <si>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</si>
  <si>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</si>
  <si>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</si>
  <si>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</si>
  <si>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</si>
  <si>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</si>
  <si>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</si>
  <si>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</si>
  <si>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</si>
  <si>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</si>
  <si>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</si>
  <si>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</si>
  <si>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</si>
  <si>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</si>
  <si>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</si>
  <si>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</si>
  <si>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</si>
  <si>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</si>
  <si>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</si>
  <si>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</si>
  <si>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</si>
  <si>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</si>
  <si>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</si>
  <si>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</si>
  <si>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</si>
  <si>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</si>
  <si>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</si>
  <si>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</si>
  <si>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</si>
  <si>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</si>
  <si>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</si>
  <si>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</si>
  <si>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</si>
  <si>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</si>
  <si>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</si>
  <si>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</si>
  <si>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</si>
  <si>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</si>
  <si>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</si>
  <si>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</si>
  <si>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</si>
  <si>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</si>
  <si>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</si>
  <si>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</si>
  <si>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</si>
  <si>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</si>
  <si>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</si>
  <si>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</si>
  <si>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</si>
  <si>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</si>
  <si>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</si>
  <si>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</si>
  <si>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</si>
  <si>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</si>
  <si>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</si>
  <si>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</si>
  <si>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</si>
  <si>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</si>
  <si>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</si>
  <si>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</si>
  <si>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</si>
  <si>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</si>
  <si>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</si>
  <si>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</si>
  <si>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</si>
  <si>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</si>
  <si>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</si>
  <si>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</si>
  <si>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</si>
  <si>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</si>
  <si>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</si>
  <si>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</si>
  <si>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</si>
  <si>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</si>
  <si>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</si>
  <si>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</si>
  <si>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</si>
  <si>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</si>
  <si>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</si>
  <si>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</si>
  <si>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</si>
  <si>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</si>
  <si>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</si>
  <si>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</si>
  <si>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</si>
  <si>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</si>
  <si>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</si>
  <si>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</si>
  <si>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</si>
  <si>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</si>
  <si>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</si>
  <si>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</si>
  <si>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</si>
  <si>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</si>
  <si>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</si>
  <si>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</si>
  <si>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</si>
  <si>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</si>
  <si>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</si>
  <si>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</si>
  <si>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</si>
  <si>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</si>
  <si>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</si>
  <si>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</si>
  <si>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</si>
  <si>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</si>
  <si>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</si>
  <si>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</si>
  <si>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</si>
  <si>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</si>
  <si>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</si>
  <si>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</si>
  <si>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</si>
  <si>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</si>
  <si>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</si>
  <si>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</si>
  <si>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</si>
  <si>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</si>
  <si>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</si>
  <si>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</si>
  <si>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</si>
  <si>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</si>
  <si>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</si>
  <si>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</si>
  <si>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</si>
  <si>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</si>
  <si>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</si>
  <si>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</si>
  <si>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</si>
  <si>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</si>
  <si>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</si>
  <si>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</si>
  <si>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</si>
  <si>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</si>
  <si>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</si>
  <si>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</si>
  <si>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</si>
  <si>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</si>
  <si>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</si>
  <si>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</si>
  <si>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</si>
  <si>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</si>
  <si>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</si>
  <si>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</si>
  <si>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</si>
  <si>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</si>
  <si>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</si>
  <si>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</si>
  <si>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</si>
  <si>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</si>
  <si>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</si>
  <si>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</si>
  <si>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</si>
  <si>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</si>
  <si>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</si>
  <si>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</si>
  <si>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</si>
  <si>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</si>
  <si>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</si>
  <si>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</si>
  <si>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</si>
  <si>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</si>
  <si>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</si>
  <si>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</si>
  <si>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</si>
  <si>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</si>
  <si>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</si>
  <si>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</si>
  <si>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</si>
  <si>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</si>
  <si>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</si>
  <si>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</si>
  <si>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</si>
  <si>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</si>
  <si>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</si>
  <si>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</si>
  <si>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</si>
  <si>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</si>
  <si>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</si>
  <si>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</si>
  <si>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</si>
  <si>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</si>
  <si>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</si>
  <si>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</si>
  <si>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</si>
  <si>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</si>
  <si>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</si>
  <si>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</si>
  <si>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</si>
  <si>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</si>
  <si>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</si>
  <si>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</si>
  <si>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</si>
  <si>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</si>
  <si>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</si>
  <si>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</si>
  <si>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</si>
  <si>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</si>
  <si>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</si>
  <si>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</si>
  <si>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</si>
  <si>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</si>
  <si>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</si>
  <si>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</si>
  <si>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</si>
  <si>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</si>
  <si>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</si>
  <si>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</si>
  <si>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</si>
  <si>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</si>
  <si>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</si>
  <si>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</si>
  <si>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</si>
  <si>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</si>
  <si>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</si>
  <si>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</si>
  <si>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</si>
  <si>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</si>
  <si>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</si>
  <si>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</si>
  <si>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</si>
  <si>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</si>
  <si>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</si>
  <si>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</si>
  <si>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</si>
  <si>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</si>
  <si>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</si>
  <si>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</si>
  <si>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</si>
  <si>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</si>
  <si>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</si>
  <si>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</si>
  <si>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</si>
  <si>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</si>
  <si>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</si>
  <si>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</si>
  <si>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</si>
  <si>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</si>
  <si>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</si>
  <si>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</si>
  <si>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</si>
  <si>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</si>
  <si>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</si>
  <si>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</si>
  <si>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</si>
  <si>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</si>
  <si>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</si>
  <si>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</si>
  <si>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</si>
  <si>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</si>
  <si>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</si>
  <si>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</si>
  <si>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</si>
  <si>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</si>
  <si>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</si>
  <si>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</si>
  <si>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</si>
  <si>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</si>
  <si>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</si>
  <si>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</si>
  <si>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</si>
  <si>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</si>
  <si>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</si>
  <si>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</si>
  <si>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</si>
  <si>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</si>
  <si>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</si>
  <si>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</si>
  <si>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</si>
  <si>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</si>
  <si>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</si>
  <si>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</si>
  <si>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</si>
  <si>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</si>
  <si>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</si>
  <si>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</si>
  <si>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</si>
  <si>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</si>
  <si>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</si>
  <si>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</si>
  <si>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</si>
  <si>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</si>
  <si>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</si>
  <si>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</si>
  <si>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</si>
  <si>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</si>
  <si>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</si>
  <si>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</si>
  <si>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</si>
  <si>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</si>
  <si>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</si>
  <si>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</si>
  <si>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</si>
  <si>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</si>
  <si>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</si>
  <si>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</si>
  <si>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</si>
  <si>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</si>
  <si>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</si>
  <si>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</si>
  <si>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</si>
  <si>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</si>
  <si>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</si>
  <si>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</si>
  <si>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</si>
  <si>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</si>
  <si>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</si>
  <si>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</si>
  <si>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</si>
  <si>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</si>
  <si>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</si>
  <si>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</si>
  <si>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</si>
  <si>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</si>
  <si>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</si>
  <si>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</si>
  <si>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</si>
  <si>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</si>
  <si>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</si>
  <si>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</si>
  <si>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</si>
  <si>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</si>
  <si>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</si>
  <si>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</si>
  <si>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</si>
  <si>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</si>
  <si>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</si>
  <si>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</si>
  <si>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</si>
  <si>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</si>
  <si>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</si>
  <si>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</si>
  <si>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</si>
  <si>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</si>
  <si>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</si>
  <si>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</si>
  <si>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</si>
  <si>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</si>
  <si>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</si>
  <si>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</si>
  <si>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</si>
  <si>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</si>
  <si>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</si>
  <si>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</si>
  <si>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</si>
  <si>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</si>
  <si>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</si>
  <si>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</si>
  <si>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</si>
  <si>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</si>
  <si>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</si>
  <si>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</si>
  <si>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</si>
  <si>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</si>
  <si>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</si>
  <si>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</si>
  <si>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</si>
  <si>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</si>
  <si>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</si>
  <si>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</si>
  <si>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</si>
  <si>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</si>
  <si>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</si>
  <si>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</si>
  <si>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</si>
  <si>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</si>
  <si>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</si>
  <si>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</si>
  <si>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</si>
  <si>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</si>
  <si>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</si>
  <si>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</si>
  <si>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</si>
  <si>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</si>
  <si>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</si>
  <si>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</si>
  <si>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</si>
  <si>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</si>
  <si>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</si>
  <si>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</si>
  <si>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</si>
  <si>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</si>
  <si>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</si>
  <si>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</si>
  <si>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</si>
  <si>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</si>
  <si>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</si>
  <si>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</si>
  <si>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</si>
  <si>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</si>
  <si>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</si>
  <si>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</si>
  <si>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</si>
  <si>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</si>
  <si>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</si>
  <si>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</si>
  <si>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</si>
  <si>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</si>
  <si>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</si>
  <si>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</si>
  <si>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</si>
  <si>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</si>
  <si>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</si>
  <si>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</si>
  <si>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</si>
  <si>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</si>
  <si>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</si>
  <si>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</si>
  <si>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</si>
  <si>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</si>
  <si>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</si>
  <si>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</si>
  <si>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</si>
  <si>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</si>
  <si>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</si>
  <si>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</si>
  <si>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</si>
  <si>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</si>
  <si>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</si>
  <si>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</si>
  <si>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</si>
  <si>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</si>
  <si>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</si>
  <si>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</si>
  <si>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</si>
  <si>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</si>
  <si>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</si>
  <si>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</si>
  <si>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</si>
  <si>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</si>
  <si>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</si>
  <si>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</si>
  <si>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</si>
  <si>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</si>
  <si>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</si>
  <si>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</si>
  <si>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</si>
  <si>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</si>
  <si>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</si>
  <si>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</si>
  <si>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</si>
  <si>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</si>
  <si>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</si>
  <si>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</si>
  <si>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</si>
  <si>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</si>
  <si>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</si>
  <si>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</si>
  <si>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</si>
  <si>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</si>
  <si>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</si>
  <si>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</si>
  <si>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</si>
  <si>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</si>
  <si>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</si>
  <si>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</si>
  <si>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</si>
  <si>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</si>
  <si>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</si>
  <si>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</si>
  <si>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</si>
  <si>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</si>
  <si>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</si>
  <si>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</si>
  <si>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</si>
  <si>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</si>
  <si>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</si>
  <si>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</si>
  <si>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</si>
  <si>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</si>
  <si>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</si>
  <si>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</si>
  <si>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</si>
  <si>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</si>
  <si>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</si>
  <si>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</si>
  <si>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</si>
  <si>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</si>
  <si>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</si>
  <si>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</si>
  <si>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</si>
  <si>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</si>
  <si>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</si>
  <si>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</si>
  <si>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</si>
  <si>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</si>
  <si>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</si>
  <si>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</si>
  <si>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</si>
  <si>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</si>
  <si>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</si>
  <si>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</si>
  <si>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</si>
  <si>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</si>
  <si>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</si>
  <si>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</si>
  <si>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</si>
  <si>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</si>
  <si>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</si>
  <si>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</si>
  <si>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</si>
  <si>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</si>
  <si>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</si>
  <si>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</si>
  <si>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</si>
  <si>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</si>
  <si>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</si>
  <si>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</si>
  <si>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</si>
  <si>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</si>
  <si>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</si>
  <si>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</si>
  <si>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</si>
  <si>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</si>
  <si>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</si>
  <si>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</si>
  <si>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</si>
  <si>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</si>
  <si>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</si>
  <si>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</si>
  <si>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</si>
  <si>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</si>
  <si>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</si>
  <si>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</si>
  <si>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</si>
  <si>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</si>
  <si>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</si>
  <si>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</si>
  <si>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</si>
  <si>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</si>
  <si>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</si>
  <si>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</si>
  <si>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</si>
  <si>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</si>
  <si>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</si>
  <si>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</si>
  <si>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</si>
  <si>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</si>
  <si>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</si>
  <si>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</si>
  <si>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</si>
  <si>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</si>
  <si>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</si>
  <si>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</si>
  <si>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</si>
  <si>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</si>
  <si>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</si>
  <si>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</si>
  <si>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</si>
  <si>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</si>
  <si>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</si>
  <si>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</si>
  <si>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</si>
  <si>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</si>
  <si>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</si>
  <si>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</si>
  <si>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</si>
  <si>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</si>
  <si>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</si>
  <si>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</si>
  <si>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</si>
  <si>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</si>
  <si>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</si>
  <si>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</si>
  <si>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</si>
  <si>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</si>
  <si>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</si>
  <si>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</si>
  <si>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</si>
  <si>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</si>
  <si>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</si>
  <si>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</si>
  <si>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</si>
  <si>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</si>
  <si>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</si>
  <si>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</si>
  <si>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</si>
  <si>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</si>
  <si>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</si>
  <si>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</si>
  <si>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</si>
  <si>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</si>
  <si>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</si>
  <si>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</si>
  <si>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</si>
  <si>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</si>
  <si>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</si>
  <si>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</si>
  <si>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</si>
  <si>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</si>
  <si>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</si>
  <si>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</si>
  <si>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</si>
  <si>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</si>
  <si>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</si>
  <si>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</si>
  <si>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</si>
  <si>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</si>
  <si>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</si>
  <si>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</si>
  <si>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</si>
  <si>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</si>
  <si>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</si>
  <si>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</si>
  <si>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</si>
  <si>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</si>
  <si>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</si>
  <si>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</si>
  <si>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</si>
  <si>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</si>
  <si>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</si>
  <si>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</si>
  <si>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</si>
  <si>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</si>
  <si>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</si>
  <si>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</si>
  <si>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</si>
  <si>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</si>
  <si>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</si>
  <si>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</si>
  <si>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</si>
  <si>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</si>
  <si>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</si>
  <si>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</si>
  <si>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</si>
  <si>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</si>
  <si>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</si>
  <si>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</si>
  <si>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</si>
  <si>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</si>
  <si>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</si>
  <si>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</si>
  <si>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</si>
  <si>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</si>
  <si>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</si>
  <si>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</si>
  <si>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</si>
  <si>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</si>
  <si>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</si>
  <si>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</si>
  <si>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</si>
  <si>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</si>
  <si>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</si>
  <si>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</si>
  <si>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</si>
  <si>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</si>
  <si>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</si>
  <si>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</si>
  <si>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</si>
  <si>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</si>
  <si>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</si>
  <si>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</si>
  <si>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</si>
  <si>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</si>
  <si>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</si>
  <si>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</si>
  <si>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</si>
  <si>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</si>
  <si>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</si>
  <si>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</si>
  <si>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</si>
  <si>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</si>
  <si>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</si>
  <si>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</si>
  <si>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</si>
  <si>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</si>
  <si>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</si>
  <si>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</si>
  <si>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</si>
  <si>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</si>
  <si>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</si>
  <si>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</si>
  <si>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</si>
  <si>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</si>
  <si>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</si>
  <si>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</si>
  <si>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</si>
  <si>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</si>
  <si>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</si>
  <si>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</si>
  <si>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</si>
  <si>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</si>
  <si>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</si>
  <si>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</si>
  <si>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</si>
  <si>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</si>
  <si>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</si>
  <si>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</si>
  <si>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</si>
  <si>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</si>
  <si>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</si>
  <si>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</si>
  <si>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</si>
  <si>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</si>
  <si>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</si>
  <si>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</si>
  <si>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</si>
  <si>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</si>
  <si>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</si>
  <si>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</si>
  <si>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</si>
  <si>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</si>
  <si>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</si>
  <si>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</si>
  <si>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</si>
  <si>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</si>
  <si>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</si>
  <si>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</si>
  <si>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</si>
  <si>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</si>
  <si>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</si>
  <si>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</si>
  <si>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</si>
  <si>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</si>
  <si>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</si>
  <si>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</si>
  <si>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</si>
  <si>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</si>
  <si>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</si>
  <si>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</si>
  <si>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</si>
  <si>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</si>
  <si>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</si>
  <si>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</si>
  <si>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</si>
  <si>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</si>
  <si>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</si>
  <si>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</si>
  <si>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</si>
  <si>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</si>
  <si>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</si>
  <si>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</si>
  <si>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</si>
  <si>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</si>
  <si>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</si>
  <si>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</si>
  <si>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</si>
  <si>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</si>
  <si>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</si>
  <si>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</si>
  <si>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</si>
  <si>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</si>
  <si>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</si>
  <si>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</si>
  <si>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</si>
  <si>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</si>
  <si>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</si>
  <si>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</si>
  <si>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</si>
  <si>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</si>
  <si>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</si>
  <si>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</si>
  <si>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</si>
  <si>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</si>
  <si>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</si>
  <si>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</si>
  <si>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</si>
  <si>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</si>
  <si>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</si>
  <si>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</si>
  <si>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</si>
  <si>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</si>
  <si>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</si>
  <si>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</si>
  <si>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</si>
  <si>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</si>
  <si>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</si>
  <si>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</si>
  <si>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</si>
  <si>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</si>
  <si>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</si>
  <si>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</si>
  <si>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</si>
  <si>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</si>
  <si>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</si>
  <si>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</si>
  <si>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</si>
  <si>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</si>
  <si>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</si>
  <si>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</si>
  <si>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</si>
  <si>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</si>
  <si>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</si>
  <si>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</si>
  <si>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</si>
  <si>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</si>
  <si>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</si>
  <si>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</si>
  <si>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</si>
  <si>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</si>
  <si>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</si>
  <si>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</si>
  <si>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</si>
  <si>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</si>
  <si>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</si>
  <si>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</si>
  <si>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</si>
  <si>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</si>
  <si>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</si>
  <si>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</si>
  <si>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</si>
  <si>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</si>
  <si>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</si>
  <si>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</si>
  <si>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</si>
  <si>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</si>
  <si>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</si>
  <si>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</si>
  <si>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</si>
  <si>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</si>
  <si>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</si>
  <si>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</si>
  <si>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</si>
  <si>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</si>
  <si>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</si>
  <si>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</si>
  <si>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</si>
  <si>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</si>
  <si>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</si>
  <si>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</si>
  <si>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</si>
  <si>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</si>
  <si>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</si>
  <si>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</si>
  <si>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</si>
  <si>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</si>
  <si>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</si>
  <si>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</si>
  <si>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</si>
  <si>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</si>
  <si>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</si>
  <si>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</si>
  <si>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</si>
  <si>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</si>
  <si>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</si>
  <si>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</si>
  <si>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</si>
  <si>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</si>
  <si>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</si>
  <si>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</si>
  <si>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</si>
  <si>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</si>
  <si>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</si>
  <si>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</si>
  <si>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</si>
  <si>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</si>
  <si>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</si>
  <si>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</si>
  <si>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</si>
  <si>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</si>
  <si>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</si>
  <si>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</si>
  <si>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</si>
  <si>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</si>
  <si>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</si>
  <si>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</si>
  <si>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</si>
  <si>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</si>
  <si>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</si>
  <si>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</si>
  <si>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</si>
  <si>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</si>
  <si>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</si>
  <si>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</si>
  <si>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</si>
  <si>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</si>
  <si>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</si>
  <si>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</si>
  <si>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</si>
  <si>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</si>
  <si>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</si>
  <si>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</si>
  <si>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</si>
  <si>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</si>
  <si>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</si>
  <si>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</si>
  <si>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</si>
  <si>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</si>
  <si>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</si>
  <si>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</si>
  <si>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</si>
  <si>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</si>
  <si>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</si>
  <si>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</si>
  <si>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</si>
  <si>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</si>
  <si>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</si>
  <si>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</si>
  <si>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</si>
  <si>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</si>
  <si>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</si>
  <si>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</si>
  <si>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</si>
  <si>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</si>
  <si>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</si>
  <si>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</si>
  <si>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</si>
  <si>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</si>
  <si>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</si>
  <si>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</si>
  <si>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</si>
  <si>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</si>
  <si>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</si>
  <si>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</si>
  <si>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</si>
  <si>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</si>
  <si>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</si>
  <si>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</si>
  <si>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</si>
  <si>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</si>
  <si>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</si>
  <si>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</si>
  <si>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</si>
  <si>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</si>
  <si>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</si>
  <si>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</si>
  <si>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</si>
  <si>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</si>
  <si>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</si>
  <si>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</si>
  <si>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</si>
  <si>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</si>
  <si>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</si>
  <si>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</si>
  <si>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</si>
  <si>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</si>
  <si>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</si>
  <si>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</si>
  <si>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</si>
  <si>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</si>
  <si>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</si>
  <si>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</si>
  <si>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</si>
  <si>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</si>
  <si>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</si>
  <si>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</si>
  <si>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</si>
  <si>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</si>
  <si>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</si>
  <si>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</si>
  <si>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</si>
  <si>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</si>
  <si>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</si>
  <si>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</si>
  <si>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</si>
  <si>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</si>
  <si>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</si>
  <si>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</si>
  <si>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</si>
  <si>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</si>
  <si>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</si>
  <si>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</si>
  <si>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</si>
  <si>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</si>
  <si>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</si>
  <si>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</si>
  <si>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</si>
  <si>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</si>
  <si>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</si>
  <si>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</si>
  <si>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</si>
  <si>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</si>
  <si>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</si>
  <si>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</si>
  <si>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</si>
  <si>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</si>
  <si>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</si>
  <si>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</si>
  <si>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</si>
  <si>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</si>
  <si>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</si>
  <si>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</si>
  <si>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</si>
  <si>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</si>
  <si>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</si>
  <si>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</si>
  <si>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</si>
  <si>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</si>
  <si>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</si>
  <si>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</si>
  <si>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</si>
  <si>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</si>
  <si>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</si>
  <si>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</si>
  <si>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</si>
  <si>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</si>
  <si>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</si>
  <si>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</si>
  <si>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</si>
  <si>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</si>
  <si>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</si>
  <si>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</si>
  <si>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</si>
  <si>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</si>
  <si>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</si>
  <si>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</si>
  <si>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</si>
  <si>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</si>
  <si>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</si>
  <si>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</si>
  <si>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</si>
  <si>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</si>
  <si>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</si>
  <si>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</si>
  <si>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</si>
  <si>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</si>
  <si>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</si>
  <si>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</si>
  <si>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</si>
  <si>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</si>
  <si>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</si>
  <si>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</si>
  <si>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</si>
  <si>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</si>
  <si>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</si>
  <si>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</si>
  <si>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</si>
  <si>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</si>
  <si>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</si>
  <si>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</si>
  <si>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</si>
  <si>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</si>
  <si>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</si>
  <si>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</si>
  <si>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</si>
  <si>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</si>
  <si>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</si>
  <si>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</si>
  <si>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</si>
  <si>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</si>
  <si>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</si>
  <si>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</si>
  <si>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</si>
  <si>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</si>
  <si>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</si>
  <si>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</si>
  <si>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</si>
  <si>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</si>
  <si>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</si>
  <si>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</si>
  <si>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</si>
  <si>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</si>
  <si>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</si>
  <si>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</si>
  <si>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</si>
  <si>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</si>
  <si>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</si>
  <si>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</si>
  <si>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</si>
  <si>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</si>
  <si>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</si>
  <si>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</si>
  <si>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</si>
  <si>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</si>
  <si>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</si>
  <si>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</si>
  <si>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</si>
  <si>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</si>
  <si>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</si>
  <si>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</si>
  <si>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</si>
  <si>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</si>
  <si>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</si>
  <si>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</si>
  <si>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</si>
  <si>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</si>
  <si>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</si>
  <si>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</si>
  <si>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</si>
  <si>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</si>
  <si>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</si>
  <si>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</si>
  <si>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</si>
  <si>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</si>
  <si>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</si>
  <si>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</si>
  <si>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</si>
  <si>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</si>
  <si>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</si>
  <si>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</si>
  <si>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</si>
  <si>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</si>
  <si>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</si>
  <si>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</si>
  <si>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</si>
  <si>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</si>
  <si>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</si>
  <si>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</si>
  <si>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</si>
  <si>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</si>
  <si>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</si>
  <si>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</si>
  <si>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</si>
  <si>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</si>
  <si>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</si>
  <si>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</si>
  <si>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</si>
  <si>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</si>
  <si>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</si>
  <si>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</si>
  <si>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</si>
  <si>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</si>
  <si>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</si>
  <si>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</si>
  <si>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</si>
  <si>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</si>
  <si>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</si>
  <si>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</si>
  <si>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</si>
  <si>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</si>
  <si>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</si>
  <si>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</si>
  <si>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</si>
  <si>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</si>
  <si>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</si>
  <si>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</si>
  <si>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</si>
  <si>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</si>
  <si>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</si>
  <si>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</si>
  <si>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</si>
  <si>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</si>
  <si>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</si>
  <si>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</si>
  <si>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</si>
  <si>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</si>
  <si>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</si>
  <si>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</si>
  <si>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</si>
  <si>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</si>
  <si>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</si>
  <si>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</si>
  <si>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</si>
  <si>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</si>
  <si>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</si>
  <si>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</si>
  <si>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</si>
  <si>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</si>
  <si>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</si>
  <si>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</si>
  <si>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</si>
  <si>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</si>
  <si>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</si>
  <si>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</si>
  <si>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</si>
  <si>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</si>
  <si>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</si>
  <si>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</si>
  <si>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</si>
  <si>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</si>
  <si>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</si>
  <si>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</si>
  <si>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</si>
  <si>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</si>
  <si>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</si>
  <si>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</si>
  <si>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</si>
  <si>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</si>
  <si>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</si>
  <si>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</si>
  <si>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</si>
  <si>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</si>
  <si>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</si>
  <si>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</si>
  <si>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</si>
  <si>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</si>
  <si>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</si>
  <si>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</si>
  <si>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</si>
  <si>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</si>
  <si>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</si>
  <si>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</si>
  <si>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</si>
  <si>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</si>
  <si>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</si>
  <si>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</si>
  <si>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</si>
  <si>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</si>
  <si>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</si>
  <si>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</si>
  <si>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</si>
  <si>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</si>
  <si>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</si>
  <si>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</si>
  <si>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</si>
  <si>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</si>
  <si>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</si>
  <si>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</si>
  <si>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</si>
  <si>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</si>
  <si>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</si>
  <si>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</si>
  <si>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</si>
  <si>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</si>
  <si>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</si>
  <si>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</si>
  <si>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</si>
  <si>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</si>
  <si>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</si>
  <si>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</si>
  <si>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</si>
  <si>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</si>
  <si>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</si>
  <si>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</si>
  <si>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</si>
  <si>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</si>
  <si>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</si>
  <si>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</si>
  <si>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</si>
  <si>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</si>
  <si>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</si>
  <si>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</si>
  <si>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</si>
  <si>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</si>
  <si>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</si>
  <si>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</si>
  <si>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</si>
  <si>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</si>
  <si>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</si>
  <si>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</si>
  <si>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</si>
  <si>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</si>
  <si>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</si>
  <si>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</si>
  <si>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</si>
  <si>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</si>
  <si>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</si>
  <si>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</si>
  <si>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</si>
  <si>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</si>
  <si>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</si>
  <si>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</si>
  <si>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</si>
  <si>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</si>
  <si>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</si>
  <si>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</si>
  <si>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</si>
  <si>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</si>
  <si>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</si>
  <si>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</si>
  <si>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</si>
  <si>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</si>
  <si>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</si>
  <si>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</si>
  <si>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</si>
  <si>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</si>
  <si>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</si>
  <si>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</si>
  <si>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</si>
  <si>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</si>
  <si>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</si>
  <si>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</si>
  <si>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</si>
  <si>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</si>
  <si>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</si>
  <si>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</si>
  <si>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</si>
  <si>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</si>
  <si>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</si>
  <si>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</si>
  <si>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</si>
  <si>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</si>
  <si>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</si>
  <si>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</si>
  <si>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</si>
  <si>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</si>
  <si>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</si>
  <si>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</si>
  <si>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</si>
  <si>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</si>
  <si>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</si>
  <si>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</si>
  <si>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</si>
  <si>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</si>
  <si>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</si>
  <si>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</si>
  <si>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</si>
  <si>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</si>
  <si>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</si>
  <si>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</si>
  <si>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</si>
  <si>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</si>
  <si>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</si>
  <si>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</si>
  <si>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</si>
  <si>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</si>
  <si>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</si>
  <si>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</si>
  <si>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</si>
  <si>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</si>
  <si>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</si>
  <si>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</si>
  <si>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</si>
  <si>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</si>
  <si>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</si>
  <si>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</si>
  <si>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</si>
  <si>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</si>
  <si>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</si>
  <si>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</si>
  <si>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</si>
  <si>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</si>
  <si>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</si>
  <si>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</si>
  <si>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</si>
  <si>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</si>
  <si>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</si>
  <si>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</si>
  <si>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</si>
  <si>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</si>
  <si>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</si>
  <si>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</si>
  <si>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</si>
  <si>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</si>
  <si>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</si>
  <si>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</si>
  <si>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</si>
  <si>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</si>
  <si>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</si>
  <si>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</si>
  <si>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</si>
  <si>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</si>
  <si>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</si>
  <si>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</si>
  <si>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</si>
  <si>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</si>
  <si>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</si>
  <si>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</si>
  <si>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</si>
  <si>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</si>
  <si>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</si>
  <si>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</si>
  <si>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</si>
  <si>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</si>
  <si>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</si>
  <si>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</si>
  <si>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</si>
  <si>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</si>
  <si>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</si>
  <si>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</si>
  <si>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</si>
  <si>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</si>
  <si>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</si>
  <si>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</si>
  <si>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</si>
  <si>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</si>
  <si>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</si>
  <si>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</si>
  <si>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</si>
  <si>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</si>
  <si>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</si>
  <si>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</si>
  <si>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</si>
  <si>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</si>
  <si>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</si>
  <si>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</si>
  <si>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</si>
  <si>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</si>
  <si>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</si>
  <si>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</si>
  <si>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</si>
  <si>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</si>
  <si>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</si>
  <si>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</si>
  <si>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</si>
  <si>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</si>
  <si>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</si>
  <si>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</si>
  <si>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</si>
  <si>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</si>
  <si>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</si>
  <si>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</si>
  <si>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</si>
  <si>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</si>
  <si>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</si>
  <si>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</si>
  <si>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</si>
  <si>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</si>
  <si>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</si>
  <si>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</si>
  <si>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</si>
  <si>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</si>
  <si>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</si>
  <si>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</si>
  <si>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</si>
  <si>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</si>
  <si>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</si>
  <si>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</si>
  <si>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</si>
  <si>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</si>
  <si>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</si>
  <si>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</si>
  <si>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</si>
  <si>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</si>
  <si>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</si>
  <si>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</si>
  <si>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</si>
  <si>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</si>
  <si>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</si>
  <si>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</si>
  <si>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</si>
  <si>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</si>
  <si>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</si>
  <si>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</si>
  <si>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</si>
  <si>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</si>
  <si>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</si>
  <si>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</si>
  <si>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</si>
  <si>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</si>
  <si>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</si>
  <si>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</si>
  <si>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</si>
  <si>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</si>
  <si>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</si>
  <si>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</si>
  <si>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</si>
  <si>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</si>
  <si>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</si>
  <si>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</si>
  <si>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</si>
  <si>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</si>
  <si>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</si>
  <si>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</si>
  <si>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</si>
  <si>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</si>
  <si>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</si>
  <si>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</si>
  <si>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</si>
  <si>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</si>
  <si>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</si>
  <si>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</si>
  <si>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</si>
  <si>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</si>
  <si>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</si>
  <si>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</si>
  <si>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</si>
  <si>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</si>
  <si>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</si>
  <si>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</si>
  <si>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</si>
  <si>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</si>
  <si>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</si>
  <si>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</si>
  <si>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</si>
  <si>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</si>
  <si>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</si>
  <si>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</si>
  <si>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</si>
  <si>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</si>
  <si>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</si>
  <si>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</si>
  <si>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</si>
  <si>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</si>
  <si>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</si>
  <si>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</si>
  <si>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</si>
  <si>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</si>
  <si>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</si>
  <si>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</si>
  <si>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</si>
  <si>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</si>
  <si>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</si>
  <si>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</si>
  <si>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</si>
  <si>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</si>
  <si>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</si>
  <si>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</si>
  <si>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</si>
  <si>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</si>
  <si>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</si>
  <si>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</si>
  <si>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</si>
  <si>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</si>
  <si>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</si>
  <si>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</si>
  <si>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</si>
  <si>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</si>
  <si>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</si>
  <si>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</si>
  <si>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</si>
  <si>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</si>
  <si>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</si>
  <si>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</si>
  <si>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</si>
  <si>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</si>
  <si>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</si>
  <si>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</si>
  <si>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</si>
  <si>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</si>
  <si>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</si>
  <si>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</si>
  <si>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</si>
  <si>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</si>
  <si>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</si>
  <si>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</si>
  <si>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</si>
  <si>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</si>
  <si>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</si>
  <si>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</si>
  <si>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</si>
  <si>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</si>
  <si>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</si>
  <si>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</si>
  <si>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</si>
  <si>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</si>
  <si>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</si>
  <si>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</si>
  <si>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</si>
  <si>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</si>
  <si>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</si>
  <si>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</si>
  <si>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</si>
  <si>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</si>
  <si>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</si>
  <si>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</si>
  <si>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</si>
  <si>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</si>
  <si>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</si>
  <si>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</si>
  <si>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</si>
  <si>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</si>
  <si>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</si>
  <si>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</si>
  <si>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</si>
  <si>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</si>
  <si>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</si>
  <si>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</si>
  <si>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</si>
  <si>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</si>
  <si>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</si>
  <si>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</si>
  <si>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</si>
  <si>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</si>
  <si>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</si>
  <si>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</si>
  <si>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</si>
  <si>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</si>
  <si>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</si>
  <si>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</si>
  <si>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</si>
  <si>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</si>
  <si>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</si>
  <si>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</si>
  <si>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</si>
  <si>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</si>
  <si>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</si>
  <si>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</si>
  <si>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</si>
  <si>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</si>
  <si>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</si>
  <si>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</si>
  <si>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</si>
  <si>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</si>
  <si>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</si>
  <si>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</si>
  <si>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</si>
  <si>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</si>
  <si>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</si>
  <si>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</si>
  <si>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</si>
  <si>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</si>
  <si>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</si>
  <si>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</si>
  <si>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</si>
  <si>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</si>
  <si>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</si>
  <si>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</si>
  <si>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</si>
  <si>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</si>
  <si>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</si>
  <si>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</si>
  <si>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</si>
  <si>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</si>
  <si>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</si>
  <si>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</si>
  <si>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</si>
  <si>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</si>
  <si>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</si>
  <si>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</si>
  <si>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</si>
  <si>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</si>
  <si>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</si>
  <si>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</si>
  <si>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</si>
  <si>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</si>
  <si>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</si>
  <si>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</si>
  <si>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</si>
  <si>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</si>
  <si>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</si>
  <si>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</si>
  <si>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</si>
  <si>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</si>
  <si>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</si>
  <si>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</si>
  <si>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</si>
  <si>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</si>
  <si>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</si>
  <si>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</si>
  <si>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</si>
  <si>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</si>
  <si>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</si>
  <si>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</si>
  <si>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</si>
  <si>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</si>
  <si>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</si>
  <si>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</si>
  <si>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</si>
  <si>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</si>
  <si>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</si>
  <si>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</si>
  <si>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</si>
  <si>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</si>
  <si>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</si>
  <si>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</si>
  <si>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</si>
  <si>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</si>
  <si>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</si>
  <si>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</si>
  <si>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</si>
  <si>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</si>
  <si>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</si>
  <si>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</si>
  <si>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</si>
  <si>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</si>
  <si>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</si>
  <si>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</si>
  <si>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</si>
  <si>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</si>
  <si>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</si>
  <si>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</si>
  <si>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</si>
  <si>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</si>
  <si>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</si>
  <si>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</si>
  <si>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</si>
  <si>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</si>
  <si>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</si>
  <si>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</si>
  <si>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</si>
  <si>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</si>
  <si>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</si>
  <si>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</si>
  <si>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</si>
  <si>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</si>
  <si>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</si>
  <si>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</si>
  <si>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</si>
  <si>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</si>
  <si>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</si>
  <si>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</si>
  <si>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</si>
  <si>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</si>
  <si>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</si>
  <si>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</si>
  <si>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</si>
  <si>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</si>
  <si>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</si>
  <si>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</si>
  <si>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</si>
  <si>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</si>
  <si>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</si>
  <si>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</si>
  <si>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</si>
  <si>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</si>
  <si>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</si>
  <si>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</si>
  <si>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</si>
  <si>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</si>
  <si>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</si>
  <si>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</si>
  <si>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</si>
  <si>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</si>
  <si>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</si>
  <si>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</si>
  <si>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</si>
  <si>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</si>
  <si>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</si>
  <si>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</si>
  <si>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</si>
  <si>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</si>
  <si>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</si>
  <si>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</si>
  <si>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</si>
  <si>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</si>
  <si>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</si>
  <si>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</si>
  <si>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</si>
  <si>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</si>
  <si>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</si>
  <si>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</si>
  <si>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</si>
  <si>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</si>
  <si>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</si>
  <si>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</si>
  <si>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</si>
  <si>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</si>
  <si>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</si>
  <si>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</si>
  <si>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</si>
  <si>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</si>
  <si>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</si>
  <si>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</si>
  <si>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</si>
  <si>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</si>
  <si>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</si>
  <si>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</si>
  <si>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</si>
  <si>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</si>
  <si>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</si>
  <si>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</si>
  <si>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</si>
  <si>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</si>
  <si>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</si>
  <si>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</si>
  <si>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</si>
  <si>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</si>
  <si>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</si>
  <si>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</si>
  <si>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</si>
  <si>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</si>
  <si>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</si>
  <si>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</si>
  <si>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</si>
  <si>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</si>
  <si>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</si>
  <si>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</si>
  <si>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</si>
  <si>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</si>
  <si>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</si>
  <si>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</si>
  <si>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</si>
  <si>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</si>
  <si>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</si>
  <si>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</si>
  <si>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</si>
  <si>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</si>
  <si>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</si>
  <si>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</si>
  <si>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</si>
  <si>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</si>
  <si>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</si>
  <si>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</si>
  <si>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</si>
  <si>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</si>
  <si>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</si>
  <si>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</si>
  <si>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</si>
  <si>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</si>
  <si>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</si>
  <si>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</si>
  <si>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</si>
  <si>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</si>
  <si>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</si>
  <si>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</si>
  <si>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</si>
  <si>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</si>
  <si>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</si>
  <si>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</si>
  <si>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</si>
  <si>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</si>
  <si>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</si>
  <si>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</si>
  <si>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</si>
  <si>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</si>
  <si>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</si>
  <si>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</si>
  <si>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</si>
  <si>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</si>
  <si>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</si>
  <si>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</si>
  <si>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</si>
  <si>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</si>
  <si>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</si>
  <si>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</si>
  <si>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</si>
  <si>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</si>
  <si>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</si>
  <si>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</si>
  <si>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</si>
  <si>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</si>
  <si>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</si>
  <si>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</si>
  <si>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</si>
  <si>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</si>
  <si>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</si>
  <si>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</si>
  <si>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</si>
  <si>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</si>
  <si>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</si>
  <si>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</si>
  <si>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</si>
  <si>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</si>
  <si>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</si>
  <si>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</si>
  <si>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</si>
  <si>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</si>
  <si>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</si>
  <si>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</si>
  <si>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</si>
  <si>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</si>
  <si>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</si>
  <si>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</si>
  <si>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</si>
  <si>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</si>
  <si>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</si>
  <si>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</si>
  <si>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</si>
  <si>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</si>
  <si>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</si>
  <si>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</si>
  <si>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</si>
  <si>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</si>
  <si>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</si>
  <si>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</si>
  <si>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</si>
  <si>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</si>
  <si>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</si>
  <si>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</si>
  <si>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</si>
  <si>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</si>
  <si>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</si>
  <si>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</si>
  <si>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</si>
  <si>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</si>
  <si>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</si>
  <si>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</si>
  <si>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</si>
  <si>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</si>
  <si>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</si>
  <si>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</si>
  <si>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</si>
  <si>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</si>
  <si>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</si>
  <si>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</si>
  <si>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</si>
  <si>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</si>
  <si>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</si>
  <si>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</si>
  <si>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</si>
  <si>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</si>
  <si>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</si>
  <si>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</si>
  <si>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</si>
  <si>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</si>
  <si>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</si>
  <si>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</si>
  <si>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</si>
  <si>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</si>
  <si>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</si>
  <si>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</si>
  <si>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</si>
  <si>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</si>
  <si>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</si>
  <si>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</si>
  <si>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</si>
  <si>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</si>
  <si>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</si>
  <si>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</si>
  <si>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</si>
  <si>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</si>
  <si>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</si>
  <si>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</si>
  <si>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</si>
  <si>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</si>
  <si>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</si>
  <si>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</si>
  <si>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</si>
  <si>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</si>
  <si>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</si>
  <si>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</si>
  <si>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</si>
  <si>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</si>
  <si>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</si>
  <si>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</si>
  <si>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</si>
  <si>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</si>
  <si>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</si>
  <si>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</si>
  <si>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</si>
  <si>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</si>
  <si>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</si>
  <si>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</si>
  <si>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</si>
  <si>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</si>
  <si>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</si>
  <si>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</si>
  <si>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</si>
  <si>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</si>
  <si>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</si>
  <si>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</si>
  <si>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</si>
  <si>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</si>
  <si>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</si>
  <si>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</si>
  <si>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</si>
  <si>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</si>
  <si>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</si>
  <si>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</si>
  <si>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</si>
  <si>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</si>
  <si>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</si>
  <si>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</si>
  <si>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</si>
  <si>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</si>
  <si>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</si>
  <si>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</si>
  <si>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</si>
  <si>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</si>
  <si>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</si>
  <si>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</si>
  <si>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</si>
  <si>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</si>
  <si>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</si>
  <si>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</si>
  <si>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</si>
  <si>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</si>
  <si>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</si>
  <si>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</si>
  <si>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</si>
  <si>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</si>
  <si>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</si>
  <si>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</si>
  <si>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</si>
  <si>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</si>
  <si>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</si>
  <si>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</si>
  <si>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</si>
  <si>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</si>
  <si>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</si>
  <si>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</si>
  <si>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</si>
  <si>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</si>
  <si>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</si>
  <si>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</si>
  <si>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</si>
  <si>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</si>
  <si>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</si>
  <si>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</si>
  <si>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</si>
  <si>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</si>
  <si>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</si>
  <si>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</si>
  <si>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</si>
  <si>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</si>
  <si>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</si>
  <si>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</si>
  <si>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</si>
  <si>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</si>
  <si>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</si>
  <si>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</si>
  <si>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</si>
  <si>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</si>
  <si>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</si>
  <si>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</si>
  <si>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</si>
  <si>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</si>
  <si>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</si>
  <si>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</si>
  <si>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</si>
  <si>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</si>
  <si>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</si>
  <si>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</si>
  <si>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</si>
  <si>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</si>
  <si>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</si>
  <si>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</si>
  <si>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</si>
  <si>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</si>
  <si>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</si>
  <si>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</si>
  <si>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</si>
  <si>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</si>
  <si>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</si>
  <si>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</si>
  <si>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</si>
  <si>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</si>
  <si>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</si>
  <si>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</si>
  <si>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</si>
  <si>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</si>
  <si>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</si>
  <si>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</si>
  <si>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</si>
  <si>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</si>
  <si>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</si>
  <si>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</si>
  <si>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</si>
  <si>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</si>
  <si>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</si>
  <si>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</si>
  <si>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</si>
  <si>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</si>
  <si>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</si>
  <si>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</si>
  <si>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</si>
  <si>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</si>
  <si>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</si>
  <si>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</si>
  <si>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</si>
  <si>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</si>
  <si>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</si>
  <si>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</si>
  <si>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</si>
  <si>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</si>
  <si>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</si>
  <si>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</si>
  <si>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</si>
  <si>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</si>
  <si>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</si>
  <si>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</si>
  <si>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</si>
  <si>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</si>
  <si>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</si>
  <si>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</si>
  <si>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</si>
  <si>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</si>
  <si>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</si>
  <si>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</si>
  <si>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</si>
  <si>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</si>
  <si>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</si>
  <si>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</si>
  <si>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</si>
  <si>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</si>
  <si>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</si>
  <si>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</si>
  <si>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</si>
  <si>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</si>
  <si>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</si>
  <si>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</si>
  <si>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</si>
  <si>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</si>
  <si>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</si>
  <si>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</si>
  <si>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</si>
  <si>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</si>
  <si>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</si>
  <si>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</si>
  <si>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</si>
  <si>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</si>
  <si>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</si>
  <si>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</si>
  <si>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</si>
  <si>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</si>
  <si>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</si>
  <si>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</si>
  <si>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</si>
  <si>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</si>
  <si>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</si>
  <si>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</si>
  <si>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</si>
  <si>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</si>
  <si>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</si>
  <si>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</si>
  <si>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</si>
  <si>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</si>
  <si>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</si>
  <si>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</si>
  <si>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</si>
  <si>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</si>
  <si>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</si>
  <si>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</si>
  <si>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</si>
  <si>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</si>
  <si>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</si>
  <si>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</si>
  <si>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</si>
  <si>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</si>
  <si>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</si>
  <si>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</si>
  <si>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</si>
  <si>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</si>
  <si>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</si>
  <si>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</si>
  <si>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</si>
  <si>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</si>
  <si>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</si>
  <si>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</si>
  <si>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</si>
  <si>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</si>
  <si>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</si>
  <si>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</si>
  <si>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</si>
  <si>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</si>
  <si>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</si>
  <si>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</si>
  <si>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</si>
  <si>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</si>
  <si>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</si>
  <si>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</si>
  <si>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</si>
  <si>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</si>
  <si>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</si>
  <si>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</si>
  <si>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</si>
  <si>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</si>
  <si>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</si>
  <si>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</si>
  <si>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</si>
  <si>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</si>
  <si>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</si>
  <si>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</si>
  <si>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</si>
  <si>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</si>
  <si>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</si>
  <si>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</si>
  <si>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</si>
  <si>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</si>
  <si>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</si>
  <si>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</si>
  <si>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</si>
  <si>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</si>
  <si>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</si>
  <si>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</si>
  <si>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</si>
  <si>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</si>
  <si>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</si>
  <si>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</si>
  <si>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</si>
  <si>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</si>
  <si>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</si>
  <si>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</si>
  <si>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</si>
  <si>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</si>
  <si>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</si>
  <si>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</si>
  <si>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</si>
  <si>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</si>
  <si>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</si>
  <si>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</si>
  <si>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</si>
  <si>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</si>
  <si>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</si>
  <si>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</si>
  <si>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</si>
  <si>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</si>
  <si>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</si>
  <si>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</si>
  <si>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</si>
  <si>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</si>
  <si>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</si>
  <si>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</si>
  <si>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</si>
  <si>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</si>
  <si>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</si>
  <si>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</si>
  <si>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</si>
  <si>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</si>
  <si>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</si>
  <si>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</si>
  <si>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</si>
  <si>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</si>
  <si>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</si>
  <si>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</si>
  <si>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</si>
  <si>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</si>
  <si>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</si>
  <si>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</si>
  <si>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</si>
  <si>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</si>
  <si>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</si>
  <si>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</si>
  <si>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</si>
  <si>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</si>
  <si>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</si>
  <si>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</si>
  <si>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</si>
  <si>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</si>
  <si>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</si>
  <si>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</si>
  <si>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</si>
  <si>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</si>
  <si>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</si>
  <si>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</si>
  <si>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</si>
  <si>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</si>
  <si>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</si>
  <si>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</si>
  <si>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</si>
  <si>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</si>
  <si>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</si>
  <si>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</si>
  <si>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</si>
  <si>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</si>
  <si>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</si>
  <si>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</si>
  <si>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</si>
  <si>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</si>
  <si>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</si>
  <si>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</si>
  <si>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</si>
  <si>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</si>
  <si>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</si>
  <si>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</si>
  <si>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</si>
  <si>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</si>
  <si>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</si>
  <si>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</si>
  <si>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</si>
  <si>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</si>
  <si>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</si>
  <si>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</si>
  <si>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</si>
  <si>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</si>
  <si>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</si>
  <si>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</si>
  <si>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</si>
  <si>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</si>
  <si>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</si>
  <si>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</si>
  <si>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</si>
  <si>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</si>
  <si>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</si>
  <si>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</si>
  <si>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</si>
  <si>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</si>
  <si>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</si>
  <si>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</si>
  <si>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</si>
  <si>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</si>
  <si>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</si>
  <si>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</si>
  <si>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</si>
  <si>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</si>
  <si>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</si>
  <si>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</si>
  <si>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</si>
  <si>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</si>
  <si>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</si>
  <si>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</si>
  <si>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</si>
  <si>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</si>
  <si>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</si>
  <si>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</si>
  <si>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</si>
  <si>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</si>
  <si>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</si>
  <si>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</si>
  <si>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</si>
  <si>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</si>
  <si>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</si>
  <si>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</si>
  <si>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</si>
  <si>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</si>
  <si>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</si>
  <si>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</si>
  <si>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</si>
  <si>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</si>
  <si>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</si>
  <si>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</si>
  <si>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</si>
  <si>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</si>
  <si>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</si>
  <si>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</si>
  <si>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</si>
  <si>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</si>
  <si>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</si>
  <si>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</si>
  <si>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</si>
  <si>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</si>
  <si>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</si>
  <si>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</si>
  <si>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</si>
  <si>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</si>
  <si>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</si>
  <si>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</si>
  <si>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</si>
  <si>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</si>
  <si>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</si>
  <si>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</si>
  <si>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</si>
  <si>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</si>
  <si>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</si>
  <si>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</si>
  <si>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</si>
  <si>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</si>
  <si>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</si>
  <si>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</si>
  <si>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</si>
  <si>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</si>
  <si>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</si>
  <si>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</si>
  <si>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</si>
  <si>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</si>
  <si>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</si>
  <si>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</si>
  <si>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</si>
  <si>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</si>
  <si>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</si>
  <si>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</si>
  <si>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</si>
  <si>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</si>
  <si>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</si>
  <si>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</si>
  <si>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</si>
  <si>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</si>
  <si>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</si>
  <si>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</si>
  <si>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</si>
  <si>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</si>
  <si>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</si>
  <si>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</si>
  <si>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</si>
  <si>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</si>
  <si>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</si>
  <si>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</si>
  <si>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</si>
  <si>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</si>
  <si>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</si>
  <si>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</si>
  <si>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</si>
  <si>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</si>
  <si>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</si>
  <si>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</si>
  <si>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</si>
  <si>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</si>
  <si>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</si>
  <si>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</si>
  <si>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</si>
  <si>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</si>
  <si>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</si>
  <si>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</si>
  <si>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</si>
  <si>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</si>
  <si>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</si>
  <si>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</si>
  <si>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</si>
  <si>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</si>
  <si>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</si>
  <si>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</si>
  <si>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</si>
  <si>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</si>
  <si>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</si>
  <si>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</si>
  <si>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</si>
  <si>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</si>
  <si>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</si>
  <si>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</si>
  <si>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</si>
  <si>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</si>
  <si>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</si>
  <si>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</si>
  <si>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</si>
  <si>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</si>
  <si>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</si>
  <si>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</si>
  <si>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</si>
  <si>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</si>
  <si>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</si>
  <si>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</si>
  <si>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</si>
  <si>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</si>
  <si>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</si>
  <si>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</si>
  <si>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</si>
  <si>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</si>
  <si>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</si>
  <si>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</si>
  <si>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</si>
  <si>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</si>
  <si>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</si>
  <si>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</si>
  <si>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</si>
  <si>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</si>
  <si>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</si>
  <si>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</si>
  <si>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</si>
  <si>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</si>
  <si>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</si>
  <si>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</si>
  <si>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</si>
  <si>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</si>
  <si>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</si>
  <si>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</si>
  <si>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</si>
  <si>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</si>
  <si>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</si>
  <si>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</si>
  <si>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</si>
  <si>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</si>
  <si>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</si>
  <si>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</si>
  <si>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</si>
  <si>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</si>
  <si>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</si>
  <si>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</si>
  <si>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</si>
  <si>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</si>
  <si>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</si>
  <si>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</si>
  <si>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</si>
  <si>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</si>
  <si>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</si>
  <si>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</si>
  <si>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</si>
  <si>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</si>
  <si>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</si>
  <si>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</si>
  <si>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</si>
  <si>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</si>
  <si>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</si>
  <si>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</si>
  <si>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</si>
  <si>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</si>
  <si>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</si>
  <si>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</si>
  <si>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</si>
  <si>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</si>
  <si>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</si>
  <si>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</si>
  <si>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</si>
  <si>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</si>
  <si>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</si>
  <si>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</si>
  <si>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</si>
  <si>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</si>
  <si>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</si>
  <si>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</si>
  <si>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</si>
  <si>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</si>
  <si>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</si>
  <si>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</si>
  <si>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</si>
  <si>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</si>
  <si>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</si>
  <si>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</si>
  <si>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</si>
  <si>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</si>
  <si>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</si>
  <si>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</si>
  <si>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</si>
  <si>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</si>
  <si>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</si>
  <si>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</si>
  <si>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</si>
  <si>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</si>
  <si>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</si>
  <si>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</si>
  <si>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</si>
  <si>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</si>
  <si>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</si>
  <si>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</si>
  <si>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</si>
  <si>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</si>
  <si>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</si>
  <si>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</si>
  <si>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</si>
  <si>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</si>
  <si>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</si>
  <si>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</si>
  <si>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</si>
  <si>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</si>
  <si>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</si>
  <si>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</si>
  <si>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</si>
  <si>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</si>
  <si>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</si>
  <si>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</si>
  <si>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</si>
  <si>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</si>
  <si>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</si>
  <si>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</si>
  <si>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</si>
  <si>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</si>
  <si>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</si>
  <si>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</si>
  <si>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</si>
  <si>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</si>
  <si>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</si>
  <si>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</si>
  <si>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</si>
  <si>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</si>
  <si>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</si>
  <si>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</si>
  <si>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</si>
  <si>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</si>
  <si>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</si>
  <si>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</si>
  <si>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</si>
  <si>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</si>
  <si>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</si>
  <si>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</si>
  <si>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</si>
  <si>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</si>
  <si>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</si>
  <si>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</si>
  <si>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</si>
  <si>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</si>
  <si>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</si>
  <si>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</si>
  <si>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</si>
  <si>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</si>
  <si>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</si>
  <si>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</si>
  <si>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</si>
  <si>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</si>
  <si>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</si>
  <si>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</si>
  <si>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</si>
  <si>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</si>
  <si>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</si>
  <si>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</si>
  <si>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</si>
  <si>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</si>
  <si>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</si>
  <si>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</si>
  <si>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</si>
  <si>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</si>
  <si>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</si>
  <si>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</si>
  <si>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</si>
  <si>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</si>
  <si>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</si>
  <si>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</si>
  <si>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</si>
  <si>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</si>
  <si>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</si>
  <si>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</si>
  <si>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</si>
  <si>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</si>
  <si>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</si>
  <si>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</si>
  <si>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</si>
  <si>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</si>
  <si>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</si>
  <si>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</si>
  <si>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</si>
  <si>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</si>
  <si>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</si>
  <si>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</si>
  <si>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</si>
  <si>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</si>
  <si>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</si>
  <si>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</si>
  <si>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</si>
  <si>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</si>
  <si>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</si>
  <si>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</si>
  <si>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</si>
  <si>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</si>
  <si>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</si>
  <si>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</si>
  <si>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</si>
  <si>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</si>
  <si>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</si>
  <si>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</si>
  <si>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</si>
  <si>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</si>
  <si>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</si>
  <si>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</si>
  <si>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</si>
  <si>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</si>
  <si>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</si>
  <si>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</si>
  <si>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</si>
  <si>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</si>
  <si>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</si>
  <si>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</si>
  <si>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</si>
  <si>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</si>
  <si>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</si>
  <si>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</si>
  <si>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</si>
  <si>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</si>
  <si>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</si>
  <si>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</si>
  <si>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</si>
  <si>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</si>
  <si>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</si>
  <si>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</si>
  <si>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</si>
  <si>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</si>
  <si>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</si>
  <si>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</si>
  <si>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</si>
  <si>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</si>
  <si>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</si>
  <si>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</si>
  <si>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</si>
  <si>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</si>
  <si>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</si>
  <si>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</si>
  <si>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</si>
  <si>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</si>
  <si>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</si>
  <si>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</si>
  <si>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</si>
  <si>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</si>
  <si>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</si>
  <si>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</si>
  <si>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</si>
  <si>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</si>
  <si>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</si>
  <si>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</si>
  <si>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</si>
  <si>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</si>
  <si>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</si>
  <si>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</si>
  <si>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</si>
  <si>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</si>
  <si>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</si>
  <si>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</si>
  <si>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</si>
  <si>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</si>
  <si>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</si>
  <si>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</si>
  <si>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</si>
  <si>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</si>
  <si>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</si>
  <si>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</si>
  <si>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</si>
  <si>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</si>
  <si>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</si>
  <si>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</si>
  <si>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</si>
  <si>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</si>
  <si>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</si>
  <si>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</si>
  <si>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</si>
  <si>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</si>
  <si>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</si>
  <si>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</si>
  <si>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</si>
  <si>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</si>
  <si>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</si>
  <si>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</si>
  <si>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</si>
  <si>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</si>
  <si>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</si>
  <si>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</si>
  <si>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</si>
  <si>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</si>
  <si>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</si>
  <si>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</si>
  <si>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</si>
  <si>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</si>
  <si>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</si>
  <si>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</si>
  <si>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</si>
  <si>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</si>
  <si>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</si>
  <si>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</si>
  <si>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</si>
  <si>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</si>
  <si>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</si>
  <si>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</si>
  <si>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</si>
  <si>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</si>
  <si>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</si>
  <si>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</si>
  <si>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</si>
  <si>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</si>
  <si>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</si>
  <si>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</si>
  <si>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</si>
  <si>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</si>
  <si>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</si>
  <si>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</si>
  <si>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</si>
  <si>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</si>
  <si>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</si>
  <si>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</si>
  <si>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</si>
  <si>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</si>
  <si>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</si>
  <si>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</si>
  <si>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</si>
  <si>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</si>
  <si>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</si>
  <si>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</si>
  <si>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</si>
  <si>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</si>
  <si>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</si>
  <si>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</si>
  <si>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</si>
  <si>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</si>
  <si>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</si>
  <si>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</si>
  <si>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</si>
  <si>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</si>
  <si>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</si>
  <si>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</si>
  <si>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</si>
  <si>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</si>
  <si>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</si>
  <si>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</si>
  <si>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</si>
  <si>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</si>
  <si>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</si>
  <si>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</si>
  <si>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</si>
  <si>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</si>
  <si>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</si>
  <si>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</si>
  <si>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</si>
  <si>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</si>
  <si>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</si>
  <si>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</si>
  <si>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</si>
  <si>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</si>
  <si>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</si>
  <si>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</si>
  <si>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</si>
  <si>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</si>
  <si>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</si>
  <si>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</si>
  <si>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</si>
  <si>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</si>
  <si>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</si>
  <si>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</si>
  <si>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</si>
  <si>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</si>
  <si>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</si>
  <si>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</si>
  <si>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</si>
  <si>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</si>
  <si>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</si>
  <si>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</si>
  <si>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</si>
  <si>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</si>
  <si>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</si>
  <si>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</si>
  <si>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</si>
  <si>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</si>
  <si>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</si>
  <si>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</si>
  <si>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</si>
  <si>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</si>
  <si>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</si>
  <si>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</si>
  <si>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</si>
  <si>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</si>
  <si>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</si>
  <si>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</si>
  <si>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</si>
  <si>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</si>
  <si>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</si>
  <si>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</si>
  <si>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</si>
  <si>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</si>
  <si>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</si>
  <si>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</si>
  <si>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</si>
  <si>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</si>
  <si>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</si>
  <si>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</si>
  <si>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</si>
  <si>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</si>
  <si>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</si>
  <si>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</si>
  <si>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</si>
  <si>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</si>
  <si>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</si>
  <si>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</si>
  <si>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</si>
  <si>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</si>
  <si>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</si>
  <si>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</si>
  <si>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</si>
  <si>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</si>
  <si>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</si>
  <si>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</si>
  <si>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</si>
  <si>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</si>
  <si>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</si>
  <si>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</si>
  <si>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</si>
  <si>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</si>
  <si>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</si>
  <si>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</si>
  <si>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</si>
  <si>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</si>
  <si>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</si>
  <si>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</si>
  <si>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</si>
  <si>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</si>
  <si>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</si>
  <si>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</si>
  <si>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</si>
  <si>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</si>
  <si>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</si>
  <si>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</si>
  <si>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</si>
  <si>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</si>
  <si>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</si>
  <si>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</si>
  <si>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</si>
  <si>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</si>
  <si>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</si>
  <si>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</si>
  <si>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</si>
  <si>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</si>
  <si>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</si>
  <si>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</si>
  <si>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</si>
  <si>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</si>
  <si>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</si>
  <si>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</si>
  <si>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</si>
  <si>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</si>
  <si>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</si>
  <si>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</si>
  <si>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</si>
  <si>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</si>
  <si>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</si>
  <si>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</si>
  <si>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</si>
  <si>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</si>
  <si>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</si>
  <si>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</si>
  <si>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</si>
  <si>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</si>
  <si>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</si>
  <si>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</si>
  <si>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</si>
  <si>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</si>
  <si>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</si>
  <si>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</si>
  <si>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</si>
  <si>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</si>
  <si>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</si>
  <si>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</si>
  <si>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</si>
  <si>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</si>
  <si>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</si>
  <si>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</si>
  <si>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</si>
  <si>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</si>
  <si>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</si>
  <si>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</si>
  <si>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</si>
  <si>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</si>
  <si>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</si>
  <si>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</si>
  <si>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</si>
  <si>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</si>
  <si>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</si>
  <si>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</si>
  <si>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</si>
  <si>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</si>
  <si>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</si>
  <si>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</si>
  <si>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</si>
  <si>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</si>
  <si>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</si>
  <si>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</si>
  <si>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</si>
  <si>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</si>
  <si>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</si>
  <si>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</si>
  <si>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</si>
  <si>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</si>
  <si>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</si>
  <si>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</si>
  <si>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</si>
  <si>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</si>
  <si>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</si>
  <si>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</si>
  <si>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</si>
  <si>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</si>
  <si>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</si>
  <si>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</si>
  <si>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</si>
  <si>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</si>
  <si>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</si>
  <si>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</si>
  <si>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</si>
  <si>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</si>
  <si>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</si>
  <si>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</si>
  <si>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</si>
  <si>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</si>
  <si>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</si>
  <si>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</si>
  <si>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</si>
  <si>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</si>
  <si>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</si>
  <si>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</si>
  <si>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</si>
  <si>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</si>
  <si>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</si>
  <si>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</si>
  <si>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</si>
  <si>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</si>
  <si>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</si>
  <si>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</si>
  <si>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</si>
  <si>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</si>
  <si>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</si>
  <si>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</si>
  <si>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</si>
  <si>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</si>
  <si>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</si>
  <si>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</si>
  <si>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</si>
  <si>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</si>
  <si>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</si>
  <si>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</si>
  <si>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</si>
  <si>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</si>
  <si>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</si>
  <si>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</si>
  <si>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</si>
  <si>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</si>
  <si>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</si>
  <si>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</si>
  <si>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</si>
  <si>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</si>
  <si>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</si>
  <si>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</si>
  <si>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</si>
  <si>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</si>
  <si>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</si>
  <si>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</si>
  <si>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</si>
  <si>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</si>
  <si>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</si>
  <si>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</si>
  <si>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</si>
  <si>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</si>
  <si>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</si>
  <si>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</si>
  <si>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</si>
  <si>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</si>
  <si>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</si>
  <si>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</si>
  <si>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</si>
  <si>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</si>
  <si>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</si>
  <si>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</si>
  <si>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</si>
  <si>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</si>
  <si>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</si>
  <si>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</si>
  <si>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</si>
  <si>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</si>
  <si>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</si>
  <si>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</si>
  <si>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</si>
  <si>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</si>
  <si>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</si>
  <si>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</si>
  <si>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</si>
  <si>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</si>
  <si>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</si>
  <si>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</si>
  <si>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</si>
  <si>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</si>
  <si>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</si>
  <si>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</si>
  <si>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</si>
  <si>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</si>
  <si>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</si>
  <si>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</si>
  <si>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</si>
  <si>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</si>
  <si>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</si>
  <si>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</si>
  <si>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</si>
  <si>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</si>
  <si>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</si>
  <si>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</si>
  <si>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</si>
  <si>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</si>
  <si>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</si>
  <si>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</si>
  <si>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</si>
  <si>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</si>
  <si>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</si>
  <si>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</si>
  <si>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</si>
  <si>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</si>
  <si>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</si>
  <si>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</si>
  <si>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</si>
  <si>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</si>
  <si>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</si>
  <si>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</si>
  <si>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</si>
  <si>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</si>
  <si>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</si>
  <si>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</si>
  <si>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</si>
  <si>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</si>
  <si>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</si>
  <si>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</si>
  <si>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</si>
  <si>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</si>
  <si>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</si>
  <si>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</si>
  <si>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</si>
  <si>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</si>
  <si>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</si>
  <si>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</si>
  <si>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</si>
  <si>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</si>
  <si>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</si>
  <si>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</si>
  <si>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</si>
  <si>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</si>
  <si>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</si>
  <si>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</si>
  <si>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</si>
  <si>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</si>
  <si>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</si>
  <si>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</si>
  <si>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</si>
  <si>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</si>
  <si>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</si>
  <si>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</si>
  <si>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</si>
  <si>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</si>
  <si>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</si>
  <si>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</si>
  <si>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</si>
  <si>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</si>
  <si>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</si>
  <si>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</si>
  <si>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</si>
  <si>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</si>
  <si>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</si>
  <si>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</si>
  <si>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</si>
  <si>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</si>
  <si>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</si>
  <si>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</si>
  <si>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</si>
  <si>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</si>
  <si>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</si>
  <si>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</si>
  <si>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</si>
  <si>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</si>
  <si>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</si>
  <si>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</si>
  <si>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</si>
  <si>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</si>
  <si>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</si>
  <si>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</si>
  <si>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</si>
  <si>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</si>
  <si>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</si>
  <si>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</si>
  <si>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</si>
  <si>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</si>
  <si>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</si>
  <si>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</si>
  <si>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</si>
  <si>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</si>
  <si>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</si>
  <si>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</si>
  <si>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</si>
  <si>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</si>
  <si>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</si>
  <si>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</si>
  <si>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</si>
  <si>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</si>
  <si>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</si>
  <si>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</si>
  <si>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</si>
  <si>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</si>
  <si>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</si>
  <si>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</si>
  <si>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</si>
  <si>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</si>
  <si>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</si>
  <si>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</si>
  <si>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</si>
  <si>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</si>
  <si>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</si>
  <si>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</si>
  <si>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</si>
  <si>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</si>
  <si>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</si>
  <si>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</si>
  <si>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</si>
  <si>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</si>
  <si>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</si>
  <si>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</si>
  <si>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</si>
  <si>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</si>
  <si>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</si>
  <si>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</si>
  <si>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</si>
  <si>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</si>
  <si>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</si>
  <si>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</si>
  <si>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</si>
  <si>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</si>
  <si>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</si>
  <si>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</si>
  <si>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</si>
  <si>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</si>
  <si>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</si>
  <si>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</si>
  <si>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</si>
  <si>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</si>
  <si>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</si>
  <si>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</si>
  <si>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</si>
  <si>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</si>
  <si>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</si>
  <si>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</si>
  <si>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</si>
  <si>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</si>
  <si>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</si>
  <si>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</si>
  <si>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</si>
  <si>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</si>
  <si>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</si>
  <si>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</si>
  <si>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</si>
  <si>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</si>
  <si>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</si>
  <si>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</si>
  <si>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</si>
  <si>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</si>
  <si>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</si>
  <si>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</si>
  <si>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</si>
  <si>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</si>
  <si>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</si>
  <si>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</si>
  <si>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</si>
  <si>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</si>
  <si>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</si>
  <si>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</si>
  <si>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</si>
  <si>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</si>
  <si>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</si>
  <si>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</si>
  <si>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</si>
  <si>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</si>
  <si>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</si>
  <si>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</si>
  <si>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</si>
  <si>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</si>
  <si>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</si>
  <si>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</si>
  <si>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</si>
  <si>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</si>
  <si>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</si>
  <si>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</si>
  <si>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</si>
  <si>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</si>
  <si>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</si>
  <si>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</si>
  <si>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</si>
  <si>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</si>
  <si>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</si>
  <si>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</si>
  <si>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</si>
  <si>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</si>
  <si>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</si>
  <si>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</si>
  <si>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</si>
  <si>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</si>
  <si>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</si>
  <si>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</si>
  <si>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</si>
  <si>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</si>
  <si>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</si>
  <si>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</si>
  <si>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</si>
  <si>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</si>
  <si>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</si>
  <si>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</si>
  <si>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</si>
  <si>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</si>
  <si>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</si>
  <si>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</si>
  <si>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</si>
  <si>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</si>
  <si>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</si>
  <si>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</si>
  <si>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</si>
  <si>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</si>
  <si>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</si>
  <si>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</si>
  <si>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</si>
  <si>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</si>
  <si>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</si>
  <si>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</si>
  <si>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</si>
  <si>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</si>
  <si>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</si>
  <si>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</si>
  <si>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</si>
  <si>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</si>
  <si>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</si>
  <si>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</si>
  <si>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</si>
  <si>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</si>
  <si>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</si>
  <si>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</si>
  <si>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</si>
  <si>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</si>
  <si>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</si>
  <si>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</si>
  <si>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</si>
  <si>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</si>
  <si>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</si>
  <si>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</si>
  <si>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</si>
  <si>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</si>
  <si>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</si>
  <si>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</si>
  <si>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</si>
  <si>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</si>
  <si>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</si>
  <si>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</si>
  <si>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</si>
  <si>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</si>
  <si>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</si>
  <si>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</si>
  <si>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</si>
  <si>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</si>
  <si>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</si>
  <si>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</si>
  <si>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</si>
  <si>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</si>
  <si>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</si>
  <si>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</si>
  <si>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</si>
  <si>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</si>
  <si>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</si>
  <si>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</si>
  <si>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</si>
  <si>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</si>
  <si>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</si>
  <si>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</si>
  <si>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</si>
  <si>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</si>
  <si>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</si>
  <si>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</si>
  <si>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</si>
  <si>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</si>
  <si>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</si>
  <si>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</si>
  <si>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</si>
  <si>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</si>
  <si>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</si>
  <si>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</si>
  <si>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</si>
  <si>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</si>
  <si>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</si>
  <si>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</si>
  <si>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</si>
  <si>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</si>
  <si>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</si>
  <si>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</si>
  <si>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</si>
  <si>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</si>
  <si>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</si>
  <si>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</si>
  <si>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</si>
  <si>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</si>
  <si>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</si>
  <si>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</si>
  <si>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</si>
  <si>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</si>
  <si>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</si>
  <si>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</si>
  <si>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</si>
  <si>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</si>
  <si>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</si>
  <si>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</si>
  <si>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</si>
  <si>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</si>
  <si>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</si>
  <si>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</si>
  <si>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</si>
  <si>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</si>
  <si>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</si>
  <si>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</si>
  <si>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</si>
  <si>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</si>
  <si>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</si>
  <si>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</si>
  <si>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</si>
  <si>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</si>
  <si>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</si>
  <si>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</si>
  <si>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</si>
  <si>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</si>
  <si>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</si>
  <si>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</si>
  <si>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</si>
  <si>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</si>
  <si>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</si>
  <si>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</si>
  <si>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</si>
  <si>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</si>
  <si>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</si>
  <si>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</si>
  <si>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</si>
  <si>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</si>
  <si>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</si>
  <si>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</si>
  <si>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</si>
  <si>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</si>
  <si>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</si>
  <si>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</si>
  <si>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</si>
  <si>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</si>
  <si>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</si>
  <si>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</si>
  <si>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</si>
  <si>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</si>
  <si>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</si>
  <si>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</si>
  <si>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</si>
  <si>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</si>
  <si>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</si>
  <si>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</si>
  <si>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</si>
  <si>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</si>
  <si>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</si>
  <si>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</si>
  <si>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</si>
  <si>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</si>
  <si>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</si>
  <si>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</si>
  <si>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</si>
  <si>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</si>
  <si>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</si>
  <si>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</si>
  <si>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</si>
  <si>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</si>
  <si>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</si>
  <si>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</si>
  <si>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</si>
  <si>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</si>
  <si>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</si>
  <si>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</si>
  <si>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</si>
  <si>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</si>
  <si>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</si>
  <si>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</si>
  <si>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</si>
  <si>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</si>
  <si>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</si>
  <si>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</si>
  <si>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</si>
  <si>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</si>
  <si>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</si>
  <si>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</si>
  <si>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</si>
  <si>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</si>
  <si>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</si>
  <si>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</si>
  <si>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</si>
  <si>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</si>
  <si>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</si>
  <si>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</si>
  <si>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</si>
  <si>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</si>
  <si>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</si>
  <si>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</si>
  <si>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</si>
  <si>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</si>
  <si>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</si>
  <si>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</si>
  <si>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</si>
  <si>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</si>
  <si>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</si>
  <si>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</si>
  <si>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</si>
  <si>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</si>
  <si>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</si>
  <si>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</si>
  <si>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</si>
  <si>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</si>
  <si>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</si>
  <si>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</si>
  <si>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</si>
  <si>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</si>
  <si>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</si>
  <si>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</si>
  <si>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</si>
  <si>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</si>
  <si>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</si>
  <si>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</si>
  <si>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</si>
  <si>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</si>
  <si>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</si>
  <si>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</si>
  <si>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</si>
  <si>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</si>
  <si>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</si>
  <si>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</si>
  <si>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</si>
  <si>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</si>
  <si>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</si>
  <si>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</si>
  <si>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</si>
  <si>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</si>
  <si>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</si>
  <si>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</si>
  <si>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</si>
  <si>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</si>
  <si>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</si>
  <si>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</si>
  <si>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</si>
  <si>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</si>
  <si>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</si>
  <si>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</si>
  <si>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</si>
  <si>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</si>
  <si>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</si>
  <si>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</si>
  <si>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</si>
  <si>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</si>
  <si>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</si>
  <si>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</si>
  <si>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</si>
  <si>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</si>
  <si>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</si>
  <si>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</si>
  <si>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</si>
  <si>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</si>
  <si>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</si>
  <si>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</si>
  <si>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</si>
  <si>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</si>
  <si>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</si>
  <si>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</si>
  <si>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</si>
  <si>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</si>
  <si>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</si>
  <si>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</si>
  <si>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</si>
  <si>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</si>
  <si>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</si>
  <si>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</si>
  <si>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</si>
  <si>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</si>
  <si>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</si>
  <si>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</si>
  <si>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</si>
  <si>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</si>
  <si>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</si>
  <si>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</si>
  <si>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</si>
  <si>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</si>
  <si>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</si>
  <si>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</si>
  <si>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</si>
  <si>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</si>
  <si>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</si>
  <si>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</si>
  <si>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</si>
  <si>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</si>
  <si>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</si>
  <si>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</si>
  <si>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</si>
  <si>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</si>
  <si>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</si>
  <si>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</si>
  <si>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</si>
  <si>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</si>
  <si>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</si>
  <si>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</si>
  <si>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</si>
  <si>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</si>
  <si>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</si>
  <si>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</si>
  <si>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</si>
  <si>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</si>
  <si>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</si>
  <si>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</si>
  <si>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</si>
  <si>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</si>
  <si>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</si>
  <si>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</si>
  <si>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</si>
  <si>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</si>
  <si>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</si>
  <si>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</si>
  <si>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</si>
  <si>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</si>
  <si>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</si>
  <si>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</si>
  <si>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</si>
  <si>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</si>
  <si>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</si>
  <si>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</si>
  <si>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</si>
  <si>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</si>
  <si>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</si>
  <si>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</si>
  <si>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</si>
  <si>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</si>
  <si>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</si>
  <si>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</si>
  <si>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</si>
  <si>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</si>
  <si>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</si>
  <si>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</si>
  <si>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</si>
  <si>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</si>
  <si>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</si>
  <si>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</si>
  <si>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</si>
  <si>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</si>
  <si>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</si>
  <si>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</si>
  <si>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</si>
  <si>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</si>
  <si>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</si>
  <si>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</si>
  <si>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</si>
  <si>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</si>
  <si>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</si>
  <si>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</si>
  <si>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</si>
  <si>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</si>
  <si>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</si>
  <si>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</si>
  <si>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</si>
  <si>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</si>
  <si>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</si>
  <si>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</si>
  <si>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</si>
  <si>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</si>
  <si>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</si>
  <si>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</si>
  <si>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</si>
  <si>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</si>
  <si>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</si>
  <si>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</si>
  <si>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</si>
  <si>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</si>
  <si>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</si>
  <si>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</si>
  <si>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</si>
  <si>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</si>
  <si>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</si>
  <si>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</si>
  <si>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</si>
  <si>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</si>
  <si>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</si>
  <si>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</si>
  <si>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</si>
  <si>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</si>
  <si>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</si>
  <si>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</si>
  <si>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</si>
  <si>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</si>
  <si>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</si>
  <si>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</si>
  <si>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</si>
  <si>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</si>
  <si>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</si>
  <si>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</si>
  <si>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</si>
  <si>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</si>
  <si>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</si>
  <si>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</si>
  <si>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</si>
  <si>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</si>
  <si>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</si>
  <si>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</si>
  <si>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</si>
  <si>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</si>
  <si>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</si>
  <si>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</si>
  <si>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</si>
  <si>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</si>
  <si>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</si>
  <si>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</si>
  <si>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</si>
  <si>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</si>
  <si>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</si>
  <si>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</si>
  <si>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</si>
  <si>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</si>
  <si>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</si>
  <si>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</si>
  <si>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</si>
  <si>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</si>
  <si>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</si>
  <si>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</si>
  <si>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</si>
  <si>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</si>
  <si>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</si>
  <si>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</si>
  <si>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</si>
  <si>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</si>
  <si>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</si>
  <si>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</si>
  <si>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</si>
  <si>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</si>
  <si>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</si>
  <si>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</si>
  <si>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</si>
  <si>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</si>
  <si>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</si>
  <si>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</si>
  <si>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</si>
  <si>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</si>
  <si>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</si>
  <si>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</si>
  <si>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</si>
  <si>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</si>
  <si>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</si>
  <si>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</si>
  <si>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</si>
  <si>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</si>
  <si>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</si>
  <si>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</si>
  <si>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</si>
  <si>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</si>
  <si>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</si>
  <si>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</si>
  <si>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</si>
  <si>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</si>
  <si>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</si>
  <si>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</si>
  <si>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</si>
  <si>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</si>
  <si>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</si>
  <si>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</si>
  <si>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</si>
  <si>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</si>
  <si>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</si>
  <si>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</si>
  <si>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</si>
  <si>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</si>
  <si>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</si>
  <si>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</si>
  <si>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</si>
  <si>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</si>
  <si>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</si>
  <si>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</si>
  <si>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</si>
  <si>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</si>
  <si>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</si>
  <si>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</si>
  <si>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</si>
  <si>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</si>
  <si>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</si>
  <si>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</si>
  <si>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</si>
  <si>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</si>
  <si>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</si>
  <si>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</si>
  <si>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</si>
  <si>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</si>
  <si>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</si>
  <si>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</si>
  <si>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</si>
  <si>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</si>
  <si>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</si>
  <si>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</si>
  <si>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</si>
  <si>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</si>
  <si>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</si>
  <si>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</si>
  <si>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</si>
  <si>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</si>
  <si>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</si>
  <si>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</si>
  <si>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</si>
  <si>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</si>
  <si>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</si>
  <si>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</si>
  <si>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</si>
  <si>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</si>
  <si>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</si>
  <si>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</si>
  <si>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</si>
  <si>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</si>
  <si>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</si>
  <si>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</si>
  <si>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</si>
  <si>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</si>
  <si>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</si>
  <si>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</si>
  <si>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</si>
  <si>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</si>
  <si>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</si>
  <si>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</si>
  <si>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</si>
  <si>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</si>
  <si>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</si>
  <si>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</si>
  <si>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</si>
  <si>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</si>
  <si>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</si>
  <si>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</si>
  <si>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</si>
  <si>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</si>
  <si>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</si>
  <si>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</si>
  <si>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</si>
  <si>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</si>
  <si>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</si>
  <si>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</si>
  <si>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</si>
  <si>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</si>
  <si>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</si>
  <si>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</si>
  <si>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</si>
  <si>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</si>
  <si>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</si>
  <si>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</si>
  <si>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</si>
  <si>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</si>
  <si>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</si>
  <si>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</si>
  <si>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</si>
  <si>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</si>
  <si>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</si>
  <si>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</si>
  <si>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</si>
  <si>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</si>
  <si>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</si>
  <si>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</si>
  <si>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</si>
  <si>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</si>
  <si>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</si>
  <si>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</si>
  <si>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</si>
  <si>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</si>
  <si>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</si>
  <si>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</si>
  <si>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</si>
  <si>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</si>
  <si>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</si>
  <si>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</si>
  <si>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</si>
  <si>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</si>
  <si>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</si>
  <si>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</si>
  <si>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</si>
  <si>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</si>
  <si>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</si>
  <si>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</si>
  <si>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</si>
  <si>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</si>
  <si>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</si>
  <si>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</si>
  <si>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</si>
  <si>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</si>
  <si>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</si>
  <si>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</si>
  <si>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</si>
  <si>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</si>
  <si>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</si>
  <si>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</si>
  <si>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</si>
  <si>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</si>
  <si>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</si>
  <si>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</si>
  <si>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</si>
  <si>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</si>
  <si>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</si>
  <si>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</si>
  <si>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</si>
  <si>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</si>
  <si>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</si>
  <si>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</si>
  <si>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</si>
  <si>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</si>
  <si>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</si>
  <si>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</si>
  <si>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</si>
  <si>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</si>
  <si>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</si>
  <si>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</si>
  <si>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</si>
  <si>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</si>
  <si>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</si>
  <si>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</si>
  <si>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</si>
  <si>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</si>
  <si>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</si>
  <si>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</si>
  <si>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</si>
  <si>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</si>
  <si>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</si>
  <si>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</si>
  <si>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</si>
  <si>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</si>
  <si>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</si>
  <si>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</si>
  <si>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</si>
  <si>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</si>
  <si>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</si>
  <si>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</si>
  <si>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</si>
  <si>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</si>
  <si>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</si>
  <si>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</si>
  <si>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</si>
  <si>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</si>
  <si>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</si>
  <si>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</si>
  <si>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</si>
  <si>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</si>
  <si>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</si>
  <si>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</si>
  <si>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</si>
  <si>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</si>
  <si>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</si>
  <si>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</si>
  <si>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</si>
  <si>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</si>
  <si>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</si>
  <si>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</si>
  <si>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</si>
  <si>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</si>
  <si>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</si>
  <si>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</si>
  <si>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</si>
  <si>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</si>
  <si>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</si>
  <si>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</si>
  <si>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</si>
  <si>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</si>
  <si>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</si>
  <si>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</si>
  <si>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</si>
  <si>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</si>
  <si>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</si>
  <si>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</si>
  <si>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</si>
  <si>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</si>
  <si>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</si>
  <si>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</si>
  <si>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</si>
  <si>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</si>
  <si>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</si>
  <si>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</si>
  <si>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</si>
  <si>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</si>
  <si>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</si>
  <si>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</si>
  <si>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</si>
  <si>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</si>
  <si>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</si>
  <si>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</si>
  <si>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</si>
  <si>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</si>
  <si>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</si>
  <si>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</si>
  <si>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</si>
  <si>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</si>
  <si>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</si>
  <si>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</si>
  <si>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</si>
  <si>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</si>
  <si>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</si>
  <si>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</si>
  <si>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</si>
  <si>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</si>
  <si>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</si>
  <si>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</si>
  <si>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</si>
  <si>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</si>
  <si>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</si>
  <si>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</si>
  <si>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</si>
  <si>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</si>
  <si>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</si>
  <si>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</si>
  <si>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</si>
  <si>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</si>
  <si>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</si>
  <si>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</si>
  <si>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</si>
  <si>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</si>
  <si>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</si>
  <si>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</si>
  <si>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</si>
  <si>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</si>
  <si>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</si>
  <si>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</si>
  <si>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</si>
  <si>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</si>
  <si>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</si>
  <si>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</si>
  <si>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</si>
  <si>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</si>
  <si>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</si>
  <si>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</si>
  <si>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</si>
  <si>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</si>
  <si>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</si>
  <si>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</si>
  <si>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</si>
  <si>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</si>
  <si>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</si>
  <si>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</si>
  <si>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</si>
  <si>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</si>
  <si>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</si>
  <si>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</si>
  <si>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</si>
  <si>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</si>
  <si>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</si>
  <si>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</si>
  <si>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</si>
  <si>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</si>
  <si>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</si>
  <si>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</si>
  <si>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</si>
  <si>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</si>
  <si>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</si>
  <si>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</si>
  <si>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</si>
  <si>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</si>
  <si>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</si>
  <si>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</si>
  <si>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</si>
  <si>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</si>
  <si>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</si>
  <si>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</si>
  <si>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</si>
  <si>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</si>
  <si>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</si>
  <si>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</si>
  <si>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</si>
  <si>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</si>
  <si>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</si>
  <si>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</si>
  <si>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</si>
  <si>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</si>
  <si>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</si>
  <si>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</si>
  <si>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</si>
  <si>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</si>
  <si>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</si>
  <si>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</si>
  <si>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</si>
  <si>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</si>
  <si>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</si>
  <si>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</si>
  <si>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</si>
  <si>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</si>
  <si>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</si>
  <si>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</si>
  <si>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</si>
  <si>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</si>
  <si>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</si>
  <si>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</si>
  <si>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</si>
  <si>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</si>
  <si>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</si>
  <si>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</si>
  <si>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</si>
  <si>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</si>
  <si>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</si>
  <si>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</si>
  <si>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</si>
  <si>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</si>
  <si>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</si>
  <si>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</si>
  <si>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</si>
  <si>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</si>
  <si>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</si>
  <si>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</si>
  <si>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</si>
  <si>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</si>
  <si>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</si>
  <si>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</si>
  <si>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</si>
  <si>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</si>
  <si>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</si>
  <si>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</si>
  <si>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</si>
  <si>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</si>
  <si>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</si>
  <si>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</si>
  <si>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</si>
  <si>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</si>
  <si>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</si>
  <si>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</si>
  <si>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</si>
  <si>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</si>
  <si>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</si>
  <si>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</si>
  <si>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</si>
  <si>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</si>
  <si>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</si>
  <si>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</si>
  <si>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</si>
  <si>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</si>
  <si>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</si>
  <si>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</si>
  <si>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</si>
  <si>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</si>
  <si>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</si>
  <si>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</si>
  <si>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</si>
  <si>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</si>
  <si>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</si>
  <si>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</si>
  <si>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</si>
  <si>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</si>
  <si>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</si>
  <si>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</si>
  <si>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</si>
  <si>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</si>
  <si>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</si>
  <si>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</si>
  <si>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</si>
  <si>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</si>
  <si>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</si>
  <si>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</si>
  <si>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</si>
  <si>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</si>
  <si>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</si>
  <si>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</si>
  <si>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</si>
  <si>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</si>
  <si>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</si>
  <si>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</si>
  <si>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</si>
  <si>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</si>
  <si>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</si>
  <si>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</si>
  <si>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</si>
  <si>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</si>
  <si>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</si>
  <si>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</si>
  <si>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</si>
  <si>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</si>
  <si>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</si>
  <si>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</si>
  <si>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</si>
  <si>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</si>
  <si>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</si>
  <si>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</si>
  <si>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</si>
  <si>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</si>
  <si>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</si>
  <si>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</si>
  <si>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</si>
  <si>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</si>
  <si>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</si>
  <si>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</si>
  <si>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</si>
  <si>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</si>
  <si>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</si>
  <si>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</si>
  <si>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</si>
  <si>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</si>
  <si>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</si>
  <si>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</si>
  <si>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</si>
  <si>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</si>
  <si>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</si>
  <si>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</si>
  <si>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</si>
  <si>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</si>
  <si>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</si>
  <si>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</si>
  <si>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</si>
  <si>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</si>
  <si>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</si>
  <si>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</si>
  <si>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</si>
  <si>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</si>
  <si>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</si>
  <si>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</si>
  <si>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</si>
  <si>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</si>
  <si>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</si>
  <si>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</si>
  <si>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</si>
  <si>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</si>
  <si>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</si>
  <si>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</si>
  <si>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</si>
  <si>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</si>
  <si>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</si>
  <si>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</si>
  <si>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</si>
  <si>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</si>
  <si>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</si>
  <si>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</si>
  <si>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</si>
  <si>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</si>
  <si>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</si>
  <si>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</si>
  <si>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</si>
  <si>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</si>
  <si>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</si>
  <si>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</si>
  <si>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</si>
  <si>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</si>
  <si>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</si>
  <si>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</si>
  <si>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</si>
  <si>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</si>
  <si>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</si>
  <si>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</si>
  <si>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</si>
  <si>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</si>
  <si>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</si>
  <si>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</si>
  <si>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</si>
  <si>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</si>
  <si>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</si>
  <si>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</si>
  <si>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</si>
  <si>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</si>
  <si>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</si>
  <si>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</si>
  <si>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</si>
  <si>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</si>
  <si>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</si>
  <si>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</si>
  <si>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</si>
  <si>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</si>
  <si>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</si>
  <si>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</si>
  <si>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</si>
  <si>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</si>
  <si>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</si>
  <si>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</si>
  <si>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</si>
  <si>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</si>
  <si>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</si>
  <si>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</si>
  <si>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</si>
  <si>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</si>
  <si>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</si>
  <si>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</si>
  <si>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</si>
  <si>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</si>
  <si>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</si>
  <si>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</si>
  <si>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</si>
  <si>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</si>
  <si>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</si>
  <si>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</si>
  <si>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</si>
  <si>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</si>
  <si>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</si>
  <si>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</si>
  <si>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</si>
  <si>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</si>
  <si>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</si>
  <si>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</si>
  <si>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</si>
  <si>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</si>
  <si>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</si>
  <si>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</si>
  <si>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</si>
  <si>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</si>
  <si>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</si>
  <si>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</si>
  <si>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</si>
  <si>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</si>
  <si>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</si>
  <si>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</si>
  <si>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</si>
  <si>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</si>
  <si>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</si>
  <si>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</si>
  <si>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</si>
  <si>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</si>
  <si>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</si>
  <si>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</si>
  <si>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</si>
  <si>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</si>
  <si>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</si>
  <si>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</si>
  <si>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</si>
  <si>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</si>
  <si>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</si>
  <si>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</si>
  <si>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</si>
  <si>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</si>
  <si>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</si>
  <si>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</si>
  <si>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</si>
  <si>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</si>
  <si>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</si>
  <si>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</si>
  <si>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</si>
  <si>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</si>
  <si>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</si>
  <si>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</si>
  <si>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</si>
  <si>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</si>
  <si>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</si>
  <si>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</si>
  <si>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</si>
  <si>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</si>
  <si>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</si>
  <si>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</si>
  <si>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</si>
  <si>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</si>
  <si>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</si>
  <si>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</si>
  <si>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</si>
  <si>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</si>
  <si>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</si>
  <si>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</si>
  <si>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</si>
  <si>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</si>
  <si>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</si>
  <si>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</si>
  <si>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</si>
  <si>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</si>
  <si>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</si>
  <si>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</si>
  <si>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</si>
  <si>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</si>
  <si>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</si>
  <si>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</si>
  <si>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</si>
  <si>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</si>
  <si>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</si>
  <si>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</si>
  <si>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</si>
  <si>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</si>
  <si>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</si>
  <si>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</si>
  <si>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</si>
  <si>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</si>
  <si>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</si>
  <si>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</si>
  <si>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</si>
  <si>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</si>
  <si>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</si>
  <si>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</si>
  <si>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</si>
  <si>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</si>
  <si>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</si>
  <si>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</si>
  <si>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</si>
  <si>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</si>
  <si>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</si>
  <si>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</si>
  <si>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</si>
  <si>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</si>
  <si>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</si>
  <si>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</si>
  <si>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</si>
  <si>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</si>
  <si>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</si>
  <si>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</si>
  <si>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</si>
  <si>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</si>
  <si>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</si>
  <si>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</si>
  <si>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</si>
  <si>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</si>
  <si>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</si>
  <si>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</si>
  <si>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</si>
  <si>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</si>
  <si>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</si>
  <si>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</si>
  <si>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</si>
  <si>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</si>
  <si>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</si>
  <si>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</si>
  <si>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</si>
  <si>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</si>
  <si>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</si>
  <si>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</si>
  <si>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</si>
  <si>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</si>
  <si>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</si>
  <si>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</si>
  <si>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</si>
  <si>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</si>
  <si>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</si>
  <si>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</si>
  <si>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</si>
  <si>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</si>
  <si>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</si>
  <si>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</si>
  <si>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</si>
  <si>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</si>
  <si>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</si>
  <si>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</si>
  <si>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</si>
  <si>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</si>
  <si>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</si>
  <si>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</si>
  <si>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</si>
  <si>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</si>
  <si>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</si>
  <si>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</si>
  <si>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</si>
  <si>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</si>
  <si>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</si>
  <si>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</si>
  <si>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</si>
  <si>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</si>
  <si>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</si>
  <si>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</si>
  <si>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</si>
  <si>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</si>
  <si>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</si>
  <si>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</si>
  <si>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</si>
  <si>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</si>
  <si>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</si>
  <si>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</si>
  <si>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</si>
  <si>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</si>
  <si>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</si>
  <si>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</si>
  <si>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</si>
  <si>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</si>
  <si>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</si>
  <si>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</si>
  <si>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</si>
  <si>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</si>
  <si>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</si>
  <si>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</si>
  <si>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</si>
  <si>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</si>
  <si>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</si>
  <si>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</si>
  <si>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</si>
  <si>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</si>
  <si>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</si>
  <si>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</si>
  <si>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</si>
  <si>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</si>
  <si>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</si>
  <si>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</si>
  <si>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</si>
  <si>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</si>
  <si>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</si>
  <si>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</si>
  <si>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</si>
  <si>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</si>
  <si>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</si>
  <si>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</si>
  <si>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</si>
  <si>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</si>
  <si>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</si>
  <si>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</si>
  <si>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</si>
  <si>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</si>
  <si>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</si>
  <si>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</si>
  <si>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</si>
  <si>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</si>
  <si>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</si>
  <si>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</si>
  <si>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</si>
  <si>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</si>
  <si>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</si>
  <si>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</si>
  <si>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</si>
  <si>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</si>
  <si>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</si>
  <si>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</si>
  <si>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</si>
  <si>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</si>
  <si>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</si>
  <si>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</si>
  <si>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</si>
  <si>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</si>
  <si>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</si>
  <si>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</si>
  <si>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</si>
  <si>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</si>
  <si>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</si>
  <si>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</si>
  <si>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</si>
  <si>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</si>
  <si>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</si>
  <si>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</si>
  <si>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</si>
  <si>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</si>
  <si>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</si>
  <si>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</si>
  <si>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</si>
  <si>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</si>
  <si>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</si>
  <si>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</si>
  <si>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</si>
  <si>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</si>
  <si>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</si>
  <si>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</si>
  <si>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</si>
  <si>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</si>
  <si>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</si>
  <si>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</si>
  <si>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</si>
  <si>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</si>
  <si>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</si>
  <si>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</si>
  <si>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</si>
  <si>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</si>
  <si>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</si>
  <si>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</si>
  <si>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</si>
  <si>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</si>
  <si>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</si>
  <si>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</si>
  <si>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</si>
  <si>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</si>
  <si>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</si>
  <si>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</si>
  <si>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</si>
  <si>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</si>
  <si>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</si>
  <si>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</si>
  <si>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</si>
  <si>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</si>
  <si>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</si>
  <si>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</si>
  <si>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</si>
  <si>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</si>
  <si>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</si>
  <si>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</si>
  <si>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</si>
  <si>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</si>
  <si>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</si>
  <si>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</si>
  <si>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</si>
  <si>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</si>
  <si>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</si>
  <si>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</si>
  <si>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</si>
  <si>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</si>
  <si>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</si>
  <si>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</si>
  <si>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</si>
  <si>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</si>
  <si>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</si>
  <si>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</si>
  <si>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</si>
  <si>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</si>
  <si>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</si>
  <si>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</si>
  <si>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</si>
  <si>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</si>
  <si>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</si>
  <si>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</si>
  <si>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</si>
  <si>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</si>
  <si>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</si>
  <si>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</si>
  <si>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</si>
  <si>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</si>
  <si>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</si>
  <si>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</si>
  <si>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</si>
  <si>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</si>
  <si>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</si>
  <si>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</si>
  <si>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</si>
  <si>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</si>
  <si>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</si>
  <si>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</si>
  <si>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</si>
  <si>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</si>
  <si>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</si>
  <si>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</si>
  <si>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</si>
  <si>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</si>
  <si>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</si>
  <si>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</si>
  <si>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</si>
  <si>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</si>
  <si>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</si>
  <si>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</si>
  <si>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</si>
  <si>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</si>
  <si>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</si>
  <si>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</si>
  <si>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</si>
  <si>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</si>
  <si>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</si>
  <si>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</si>
  <si>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</si>
  <si>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</si>
  <si>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</si>
  <si>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</si>
  <si>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</si>
  <si>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</si>
  <si>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</si>
  <si>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</si>
  <si>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</si>
  <si>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</si>
  <si>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</si>
  <si>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</si>
  <si>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</si>
  <si>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</si>
  <si>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</si>
  <si>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</si>
  <si>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</si>
  <si>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</si>
  <si>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</si>
  <si>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</si>
  <si>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</si>
  <si>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</si>
  <si>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</si>
  <si>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</si>
  <si>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</si>
  <si>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</si>
  <si>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</si>
  <si>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</si>
  <si>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</si>
  <si>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</si>
  <si>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</si>
  <si>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</si>
  <si>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</si>
  <si>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</si>
  <si>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</si>
  <si>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</si>
  <si>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</si>
  <si>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</si>
  <si>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</si>
  <si>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</si>
  <si>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</si>
  <si>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</si>
  <si>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</si>
  <si>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</si>
  <si>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</si>
  <si>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</si>
  <si>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</si>
  <si>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</si>
  <si>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</si>
  <si>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</si>
  <si>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</si>
  <si>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</si>
  <si>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</si>
  <si>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</si>
  <si>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</si>
  <si>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</si>
  <si>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</si>
  <si>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</si>
  <si>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</si>
  <si>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</si>
  <si>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</si>
  <si>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</si>
  <si>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</si>
  <si>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</si>
  <si>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</si>
  <si>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</si>
  <si>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</si>
  <si>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</si>
  <si>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</si>
  <si>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</si>
  <si>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</si>
  <si>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</si>
  <si>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</si>
  <si>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</si>
  <si>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</si>
  <si>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</si>
  <si>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</si>
  <si>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</si>
  <si>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</si>
  <si>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</si>
  <si>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</si>
  <si>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</si>
  <si>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</si>
  <si>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</si>
  <si>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</si>
  <si>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</si>
  <si>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</si>
  <si>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</si>
  <si>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</si>
  <si>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</si>
  <si>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</si>
  <si>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</si>
  <si>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</si>
  <si>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</si>
  <si>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</si>
  <si>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</si>
  <si>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</si>
  <si>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</si>
  <si>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</si>
  <si>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</si>
  <si>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</si>
  <si>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</si>
  <si>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</si>
  <si>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</si>
  <si>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</si>
  <si>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</si>
  <si>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</si>
  <si>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</si>
  <si>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</si>
  <si>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</si>
  <si>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</si>
  <si>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</si>
  <si>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</si>
  <si>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</si>
  <si>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</si>
  <si>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</si>
  <si>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</si>
  <si>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</si>
  <si>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</si>
  <si>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</si>
  <si>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</si>
  <si>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</si>
  <si>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</si>
  <si>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</si>
  <si>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</si>
  <si>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</si>
  <si>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</si>
  <si>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</si>
  <si>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</si>
  <si>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</si>
  <si>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</si>
  <si>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</si>
  <si>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</si>
  <si>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</si>
  <si>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</si>
  <si>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</si>
  <si>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</si>
  <si>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</si>
  <si>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</si>
  <si>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</si>
  <si>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</si>
  <si>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</si>
  <si>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</si>
  <si>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</si>
  <si>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</si>
  <si>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</si>
  <si>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</si>
  <si>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</si>
  <si>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</si>
  <si>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</si>
  <si>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</si>
  <si>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</si>
  <si>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</si>
  <si>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</si>
  <si>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</si>
  <si>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</si>
  <si>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</si>
  <si>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</si>
  <si>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</si>
  <si>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</si>
  <si>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</si>
  <si>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</si>
  <si>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</si>
  <si>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</si>
  <si>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</si>
  <si>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</si>
  <si>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</si>
  <si>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</si>
  <si>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</si>
  <si>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</si>
  <si>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</si>
  <si>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</si>
  <si>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</si>
  <si>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</si>
  <si>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</si>
  <si>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</si>
  <si>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</si>
  <si>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</si>
  <si>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</si>
  <si>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</si>
  <si>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</si>
  <si>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</si>
  <si>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</si>
  <si>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</si>
  <si>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</si>
  <si>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</si>
  <si>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</si>
  <si>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</si>
  <si>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</si>
  <si>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</si>
  <si>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</si>
  <si>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</si>
  <si>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</si>
  <si>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</si>
  <si>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</si>
  <si>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</si>
  <si>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</si>
  <si>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</si>
  <si>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</si>
  <si>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</si>
  <si>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</si>
  <si>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</si>
  <si>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</si>
  <si>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</si>
  <si>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</si>
  <si>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</si>
  <si>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</si>
  <si>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</si>
  <si>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</si>
  <si>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</si>
  <si>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</si>
  <si>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</si>
  <si>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</si>
  <si>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</si>
  <si>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</si>
  <si>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</si>
  <si>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</si>
  <si>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</si>
  <si>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</si>
  <si>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</si>
  <si>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</si>
  <si>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</si>
  <si>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</si>
  <si>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</si>
  <si>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</si>
  <si>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</si>
  <si>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</si>
  <si>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</si>
  <si>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</si>
  <si>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</si>
  <si>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</si>
  <si>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</si>
  <si>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</si>
  <si>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</si>
  <si>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</si>
  <si>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</si>
  <si>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</si>
  <si>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</si>
  <si>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</si>
  <si>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</si>
  <si>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</si>
  <si>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</si>
  <si>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</si>
  <si>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</si>
  <si>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</si>
  <si>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</si>
  <si>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</si>
  <si>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</si>
  <si>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</si>
  <si>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</si>
  <si>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</si>
  <si>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</si>
  <si>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</si>
  <si>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</si>
  <si>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</si>
  <si>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</si>
  <si>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</si>
  <si>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</si>
  <si>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</si>
  <si>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</si>
  <si>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</si>
  <si>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</si>
  <si>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</si>
  <si>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</si>
  <si>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</si>
  <si>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</si>
  <si>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</si>
  <si>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</si>
  <si>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</si>
  <si>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</si>
  <si>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</si>
  <si>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</si>
  <si>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</si>
  <si>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</si>
  <si>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</si>
  <si>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</si>
  <si>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</si>
  <si>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</si>
  <si>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</si>
  <si>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</si>
  <si>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</si>
  <si>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</si>
  <si>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</si>
  <si>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</si>
  <si>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</si>
  <si>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</si>
  <si>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</si>
  <si>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</si>
  <si>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</si>
  <si>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</si>
  <si>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</si>
  <si>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</si>
  <si>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</si>
  <si>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</si>
  <si>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</si>
  <si>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</si>
  <si>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</si>
  <si>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</si>
  <si>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</si>
  <si>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</si>
  <si>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</si>
  <si>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</si>
  <si>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</si>
  <si>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</si>
  <si>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</si>
  <si>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</si>
  <si>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</si>
  <si>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</si>
  <si>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</si>
  <si>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</si>
  <si>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</si>
  <si>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</si>
  <si>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</si>
  <si>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</si>
  <si>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</si>
  <si>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</si>
  <si>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</si>
  <si>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</si>
  <si>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</si>
  <si>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</si>
  <si>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</si>
  <si>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</si>
  <si>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</si>
  <si>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</si>
  <si>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</si>
  <si>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</si>
  <si>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</si>
  <si>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</si>
  <si>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</si>
  <si>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</si>
  <si>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</si>
  <si>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</si>
  <si>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</si>
  <si>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</si>
  <si>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</si>
  <si>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</si>
  <si>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</si>
  <si>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</si>
  <si>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</si>
  <si>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</si>
  <si>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</si>
  <si>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</si>
  <si>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</si>
  <si>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</si>
  <si>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</si>
  <si>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</si>
  <si>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</si>
  <si>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</si>
  <si>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</si>
  <si>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</si>
  <si>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</si>
  <si>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</si>
  <si>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</si>
  <si>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</si>
  <si>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</si>
  <si>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</si>
  <si>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</si>
  <si>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</si>
  <si>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</si>
  <si>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</si>
  <si>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</si>
  <si>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</si>
  <si>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</si>
  <si>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</si>
  <si>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</si>
  <si>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</si>
  <si>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</si>
  <si>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</si>
  <si>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</si>
  <si>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</si>
  <si>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</si>
  <si>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</si>
  <si>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</si>
  <si>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</si>
  <si>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</si>
  <si>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</si>
  <si>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</si>
  <si>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</si>
  <si>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</si>
  <si>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</si>
  <si>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</si>
  <si>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</si>
  <si>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</si>
  <si>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</si>
  <si>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</si>
  <si>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</si>
  <si>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</si>
  <si>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</si>
  <si>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</si>
  <si>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</si>
  <si>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</si>
  <si>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</si>
  <si>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</si>
  <si>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</si>
  <si>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</si>
  <si>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</si>
  <si>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</si>
  <si>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</si>
  <si>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</si>
  <si>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</si>
  <si>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</si>
  <si>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</si>
  <si>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</si>
  <si>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</si>
  <si>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</si>
  <si>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</si>
  <si>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</si>
  <si>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</si>
  <si>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</si>
  <si>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</si>
  <si>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</si>
  <si>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</si>
  <si>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</si>
  <si>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</si>
  <si>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</si>
  <si>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</si>
  <si>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</si>
  <si>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</si>
  <si>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</si>
  <si>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</si>
  <si>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</si>
  <si>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</si>
  <si>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</si>
  <si>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</si>
  <si>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</si>
  <si>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</si>
  <si>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</si>
  <si>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</si>
  <si>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</si>
  <si>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</si>
  <si>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</si>
  <si>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</si>
  <si>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</si>
  <si>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</si>
  <si>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</si>
  <si>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</si>
  <si>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</si>
  <si>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</si>
  <si>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</si>
  <si>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</si>
  <si>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</si>
  <si>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</si>
  <si>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</si>
  <si>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</si>
  <si>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</si>
  <si>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</si>
  <si>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</si>
  <si>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</si>
  <si>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</si>
  <si>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</si>
  <si>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</si>
  <si>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</si>
  <si>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</si>
  <si>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</si>
  <si>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</si>
  <si>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</si>
  <si>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</si>
  <si>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</si>
  <si>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</si>
  <si>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</si>
  <si>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</si>
  <si>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</si>
  <si>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</si>
  <si>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</si>
  <si>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</si>
  <si>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</si>
  <si>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</si>
  <si>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</si>
  <si>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</si>
  <si>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</si>
  <si>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</si>
  <si>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</si>
  <si>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</si>
  <si>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</si>
  <si>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</si>
  <si>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</si>
  <si>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</si>
  <si>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</si>
  <si>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</si>
  <si>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</si>
  <si>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</si>
  <si>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</si>
  <si>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</si>
  <si>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</si>
  <si>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</si>
  <si>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</si>
  <si>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</si>
  <si>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</si>
  <si>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</si>
  <si>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</si>
  <si>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</si>
  <si>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</si>
  <si>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</si>
  <si>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</si>
  <si>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</si>
  <si>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</si>
  <si>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</si>
  <si>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</si>
  <si>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</si>
  <si>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</si>
  <si>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</si>
  <si>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</si>
  <si>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</si>
  <si>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</si>
  <si>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</si>
  <si>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</si>
  <si>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</si>
  <si>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</si>
  <si>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</si>
  <si>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</si>
  <si>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</si>
  <si>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</si>
  <si>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</si>
  <si>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</si>
  <si>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</si>
  <si>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</si>
  <si>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</si>
  <si>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</si>
  <si>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</si>
  <si>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</si>
  <si>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</si>
  <si>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</si>
  <si>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</si>
  <si>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</si>
  <si>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</si>
  <si>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</si>
  <si>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</si>
  <si>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</si>
  <si>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</si>
  <si>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</si>
  <si>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</si>
  <si>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</si>
  <si>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</si>
  <si>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</si>
  <si>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</si>
  <si>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</si>
  <si>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</si>
  <si>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</si>
  <si>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</si>
  <si>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</si>
  <si>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</si>
  <si>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</si>
  <si>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</si>
  <si>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</si>
  <si>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</si>
  <si>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</si>
  <si>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</si>
  <si>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</si>
  <si>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</si>
  <si>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</si>
  <si>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</si>
  <si>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</si>
  <si>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</si>
  <si>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</si>
  <si>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</si>
  <si>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</si>
  <si>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</si>
  <si>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</si>
  <si>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</si>
  <si>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</si>
  <si>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</si>
  <si>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</si>
  <si>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</si>
  <si>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</si>
  <si>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</si>
  <si>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</si>
  <si>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</si>
  <si>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</si>
  <si>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</si>
  <si>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</si>
  <si>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</si>
  <si>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</si>
  <si>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</si>
  <si>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</si>
  <si>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</si>
  <si>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</si>
  <si>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</si>
  <si>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</si>
  <si>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</si>
  <si>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</si>
  <si>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</si>
  <si>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</si>
  <si>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</si>
  <si>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</si>
  <si>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</si>
  <si>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</si>
  <si>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</si>
  <si>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</si>
  <si>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</si>
  <si>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</si>
  <si>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</si>
  <si>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</si>
  <si>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</si>
  <si>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</si>
  <si>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</si>
  <si>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</si>
  <si>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</si>
  <si>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</si>
  <si>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</si>
  <si>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</si>
  <si>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</si>
  <si>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</si>
  <si>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</si>
  <si>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</si>
  <si>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</si>
  <si>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</si>
  <si>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</si>
  <si>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</si>
  <si>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</si>
  <si>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</si>
  <si>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</si>
  <si>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</si>
  <si>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</si>
  <si>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</si>
  <si>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</si>
  <si>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</si>
  <si>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</si>
  <si>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</si>
  <si>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</si>
  <si>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</si>
  <si>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</si>
  <si>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</si>
  <si>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</si>
  <si>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</si>
  <si>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</si>
  <si>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</si>
  <si>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</si>
  <si>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</si>
  <si>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</si>
  <si>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</si>
  <si>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</si>
  <si>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</si>
  <si>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</si>
  <si>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</si>
  <si>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</si>
  <si>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</si>
  <si>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</si>
  <si>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</si>
  <si>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</si>
  <si>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</si>
  <si>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</si>
  <si>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</si>
  <si>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</si>
  <si>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</si>
  <si>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</si>
  <si>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</si>
  <si>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</si>
  <si>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</si>
  <si>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</si>
  <si>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</si>
  <si>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</si>
  <si>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</si>
  <si>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</si>
  <si>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</si>
  <si>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</si>
  <si>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</si>
  <si>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</si>
  <si>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</si>
  <si>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</si>
  <si>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</si>
  <si>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</si>
  <si>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</si>
  <si>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</si>
  <si>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</si>
  <si>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</si>
  <si>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</si>
  <si>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</si>
  <si>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</si>
  <si>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</si>
  <si>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</si>
  <si>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</si>
  <si>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</si>
  <si>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</si>
  <si>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</si>
  <si>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</si>
  <si>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</si>
  <si>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</si>
  <si>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</si>
  <si>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</si>
  <si>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</si>
  <si>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</si>
  <si>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</si>
  <si>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</si>
  <si>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</si>
  <si>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</si>
  <si>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</si>
  <si>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</si>
  <si>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</si>
  <si>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</si>
  <si>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</si>
  <si>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</si>
  <si>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</si>
  <si>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</si>
  <si>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</si>
  <si>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</si>
  <si>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</si>
  <si>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</si>
  <si>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</si>
  <si>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</si>
  <si>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</si>
  <si>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</si>
  <si>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</si>
  <si>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</si>
  <si>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</si>
  <si>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</si>
  <si>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</si>
  <si>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</si>
  <si>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</si>
  <si>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</si>
  <si>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</si>
  <si>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</si>
  <si>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</si>
  <si>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</si>
  <si>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</si>
  <si>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</si>
  <si>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</si>
  <si>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</si>
  <si>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</si>
  <si>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</si>
  <si>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</si>
  <si>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</si>
  <si>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</si>
  <si>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</si>
  <si>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</si>
  <si>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</si>
  <si>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</si>
  <si>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</si>
  <si>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</si>
  <si>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</si>
  <si>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</si>
  <si>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</si>
  <si>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</si>
  <si>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</si>
  <si>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</si>
  <si>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</si>
  <si>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</si>
  <si>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</si>
  <si>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</si>
  <si>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</si>
  <si>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</si>
  <si>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</si>
  <si>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</si>
  <si>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</si>
  <si>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</si>
  <si>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</si>
  <si>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</si>
  <si>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</si>
  <si>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</si>
  <si>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</si>
  <si>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</si>
  <si>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</si>
  <si>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</si>
  <si>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</si>
  <si>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</si>
  <si>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</si>
  <si>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</si>
  <si>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</si>
  <si>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</si>
  <si>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</si>
  <si>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</si>
  <si>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</si>
  <si>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</si>
  <si>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</si>
  <si>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</si>
  <si>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</si>
  <si>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</si>
  <si>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</si>
  <si>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</si>
  <si>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</si>
  <si>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</si>
  <si>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</si>
  <si>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</si>
  <si>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</si>
  <si>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</si>
  <si>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</si>
  <si>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</si>
  <si>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</si>
  <si>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</si>
  <si>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</si>
  <si>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</si>
  <si>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</si>
  <si>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</si>
  <si>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</si>
  <si>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</si>
  <si>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</si>
  <si>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</si>
  <si>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</si>
  <si>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</si>
  <si>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</si>
  <si>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</si>
  <si>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</si>
  <si>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</si>
  <si>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</si>
  <si>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</si>
  <si>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</si>
  <si>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</si>
  <si>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</si>
  <si>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</si>
  <si>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</si>
  <si>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</si>
  <si>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</si>
  <si>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</si>
  <si>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</si>
  <si>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</si>
  <si>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</si>
  <si>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</si>
  <si>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</si>
  <si>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</si>
  <si>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</si>
  <si>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</si>
  <si>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</si>
  <si>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</si>
  <si>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</si>
  <si>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</si>
  <si>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</si>
  <si>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</si>
  <si>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</si>
  <si>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</si>
  <si>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</si>
  <si>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</si>
  <si>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</si>
  <si>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</si>
  <si>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</si>
  <si>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</si>
  <si>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</si>
  <si>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</si>
  <si>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</si>
  <si>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</si>
  <si>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</si>
  <si>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</si>
  <si>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</si>
  <si>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</si>
  <si>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</si>
  <si>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</si>
  <si>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</si>
  <si>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</si>
  <si>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</si>
  <si>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</si>
  <si>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</si>
  <si>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</si>
  <si>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</si>
  <si>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</si>
  <si>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</si>
  <si>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</si>
  <si>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</si>
  <si>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</si>
  <si>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</si>
  <si>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</si>
  <si>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</si>
  <si>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</si>
  <si>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</si>
  <si>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</si>
  <si>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</si>
  <si>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</si>
  <si>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</si>
  <si>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</si>
  <si>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</si>
  <si>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</si>
  <si>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</si>
  <si>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</si>
  <si>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</si>
  <si>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</si>
  <si>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</si>
  <si>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</si>
  <si>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</si>
  <si>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</si>
  <si>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</si>
  <si>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</si>
  <si>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</si>
  <si>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</si>
  <si>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</si>
  <si>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</si>
  <si>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</si>
  <si>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</si>
  <si>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</si>
  <si>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</si>
  <si>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</si>
  <si>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</si>
  <si>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</si>
  <si>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</si>
  <si>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</si>
  <si>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</si>
  <si>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</si>
  <si>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</si>
  <si>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</si>
  <si>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</si>
  <si>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</si>
  <si>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</si>
  <si>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</si>
  <si>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</si>
  <si>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</si>
  <si>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</si>
  <si>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</si>
  <si>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</si>
  <si>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</si>
  <si>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</si>
  <si>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</si>
  <si>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</si>
  <si>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</si>
  <si>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</si>
  <si>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</si>
  <si>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</si>
  <si>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</si>
  <si>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</si>
  <si>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</si>
  <si>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</si>
  <si>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</si>
  <si>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</si>
  <si>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</si>
  <si>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</si>
  <si>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</si>
  <si>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</si>
  <si>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</si>
  <si>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</si>
  <si>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</si>
  <si>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</si>
  <si>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</si>
  <si>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</si>
  <si>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</si>
  <si>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</si>
  <si>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</si>
  <si>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</si>
  <si>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</si>
  <si>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</si>
  <si>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</si>
  <si>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</si>
  <si>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</si>
  <si>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</si>
  <si>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</si>
  <si>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</si>
  <si>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</si>
  <si>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</si>
  <si>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</si>
  <si>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</si>
  <si>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</si>
  <si>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</si>
  <si>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</si>
  <si>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</si>
  <si>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</si>
  <si>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</si>
  <si>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</si>
  <si>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</si>
  <si>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</si>
  <si>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</si>
  <si>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</si>
  <si>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</si>
  <si>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</si>
  <si>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</si>
  <si>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</si>
  <si>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</si>
  <si>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</si>
  <si>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</si>
  <si>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</si>
  <si>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</si>
  <si>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</si>
  <si>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</si>
  <si>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</si>
  <si>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</si>
  <si>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</si>
  <si>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</si>
  <si>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</si>
  <si>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</si>
  <si>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</si>
  <si>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</si>
  <si>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</si>
  <si>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</si>
  <si>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</si>
  <si>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</si>
  <si>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</si>
  <si>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</si>
  <si>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</si>
  <si>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</si>
  <si>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</si>
  <si>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</si>
  <si>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</si>
  <si>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</si>
  <si>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</si>
  <si>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</si>
  <si>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</si>
  <si>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</si>
  <si>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</si>
  <si>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</si>
  <si>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</si>
  <si>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</si>
  <si>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</si>
  <si>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</si>
  <si>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</si>
  <si>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</si>
  <si>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</si>
  <si>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</si>
  <si>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</si>
  <si>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</si>
  <si>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</si>
  <si>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</si>
  <si>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</si>
  <si>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</si>
  <si>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</si>
  <si>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</si>
  <si>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</si>
  <si>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</si>
  <si>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</si>
  <si>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</si>
  <si>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</si>
  <si>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</si>
  <si>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</si>
  <si>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</si>
  <si>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</si>
  <si>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</si>
  <si>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</si>
  <si>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</si>
  <si>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</si>
  <si>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</si>
  <si>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</si>
  <si>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</si>
  <si>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</si>
  <si>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</si>
  <si>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</si>
  <si>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</si>
  <si>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</si>
  <si>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</si>
  <si>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</si>
  <si>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</si>
  <si>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</si>
  <si>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</si>
  <si>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</si>
  <si>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</si>
  <si>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</si>
  <si>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</si>
  <si>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</si>
  <si>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</si>
  <si>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</si>
  <si>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</si>
  <si>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</si>
  <si>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</si>
  <si>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</si>
  <si>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</si>
  <si>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</si>
  <si>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</si>
  <si>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</si>
  <si>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</si>
  <si>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</si>
  <si>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</si>
  <si>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</si>
  <si>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</si>
  <si>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</si>
  <si>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</si>
  <si>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</si>
  <si>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</si>
  <si>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</si>
  <si>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</si>
  <si>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</si>
  <si>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</si>
  <si>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</si>
  <si>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</si>
  <si>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</si>
  <si>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</si>
  <si>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</si>
  <si>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</si>
  <si>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</si>
  <si>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</si>
  <si>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</si>
  <si>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</si>
  <si>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</si>
  <si>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</si>
  <si>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</si>
  <si>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</si>
  <si>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</si>
  <si>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</si>
  <si>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</si>
  <si>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</si>
  <si>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</si>
  <si>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</si>
  <si>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</si>
  <si>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</si>
  <si>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</si>
  <si>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</si>
  <si>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</si>
  <si>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</si>
  <si>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</si>
  <si>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</si>
  <si>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</si>
  <si>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</si>
  <si>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</si>
  <si>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</si>
  <si>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</si>
  <si>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</si>
  <si>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</si>
  <si>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</si>
  <si>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</si>
  <si>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</si>
  <si>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</si>
  <si>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</si>
  <si>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</si>
  <si>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</si>
  <si>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</si>
  <si>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</si>
  <si>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</si>
  <si>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</si>
  <si>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</si>
  <si>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</si>
  <si>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</si>
  <si>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</si>
  <si>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</si>
  <si>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</si>
  <si>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</si>
  <si>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</si>
  <si>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</si>
  <si>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</si>
  <si>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</si>
  <si>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</si>
  <si>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</si>
  <si>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</si>
  <si>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</si>
  <si>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</si>
  <si>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</si>
  <si>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</si>
  <si>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</si>
  <si>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</si>
  <si>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</si>
  <si>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</si>
  <si>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</si>
  <si>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</si>
  <si>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</si>
  <si>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</si>
  <si>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</si>
  <si>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</si>
  <si>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</si>
  <si>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</si>
  <si>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</si>
  <si>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</si>
  <si>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</si>
  <si>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</si>
  <si>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</si>
  <si>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</si>
  <si>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</si>
  <si>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</si>
  <si>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</si>
  <si>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</si>
  <si>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</si>
  <si>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</si>
  <si>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</si>
  <si>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</si>
  <si>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</si>
  <si>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</si>
  <si>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</si>
  <si>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</si>
  <si>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</si>
  <si>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</si>
  <si>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</si>
  <si>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</si>
  <si>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</si>
  <si>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</si>
  <si>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</si>
  <si>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</si>
  <si>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</si>
  <si>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</si>
  <si>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</si>
  <si>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</si>
  <si>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</si>
  <si>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</si>
  <si>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</si>
  <si>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</si>
  <si>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</si>
  <si>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</si>
  <si>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</si>
  <si>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</si>
  <si>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</si>
  <si>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</si>
  <si>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</si>
  <si>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</si>
  <si>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</si>
  <si>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</si>
  <si>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</si>
  <si>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</si>
  <si>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</si>
  <si>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</si>
  <si>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</si>
  <si>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</si>
  <si>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</si>
  <si>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</si>
  <si>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</si>
  <si>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</si>
  <si>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</si>
  <si>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</si>
  <si>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</si>
  <si>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</si>
  <si>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</si>
  <si>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</si>
  <si>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</si>
  <si>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</si>
  <si>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</si>
  <si>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</si>
  <si>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</si>
  <si>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</si>
  <si>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</si>
  <si>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</si>
  <si>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</si>
  <si>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</si>
  <si>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</si>
  <si>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</si>
  <si>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</si>
  <si>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</si>
  <si>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</si>
  <si>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</si>
  <si>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</si>
  <si>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</si>
  <si>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</si>
  <si>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</si>
  <si>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</si>
  <si>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</si>
  <si>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</si>
  <si>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</si>
  <si>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</si>
  <si>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</si>
  <si>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</si>
  <si>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</si>
  <si>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</si>
  <si>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</si>
  <si>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</si>
  <si>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</si>
  <si>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</si>
  <si>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</si>
  <si>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</si>
  <si>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</si>
  <si>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</si>
  <si>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</si>
  <si>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</si>
  <si>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</si>
  <si>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</si>
  <si>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</si>
  <si>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</si>
  <si>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</si>
  <si>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</si>
  <si>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</si>
  <si>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</si>
  <si>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</si>
  <si>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</si>
  <si>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</si>
  <si>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</si>
  <si>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</si>
  <si>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</si>
  <si>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</si>
  <si>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</si>
  <si>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</si>
  <si>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</si>
  <si>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</si>
  <si>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</si>
  <si>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</si>
  <si>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</si>
  <si>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</si>
  <si>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</si>
  <si>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</si>
  <si>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</si>
  <si>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</si>
  <si>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</si>
  <si>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</si>
  <si>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</si>
  <si>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</si>
  <si>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</si>
  <si>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</si>
  <si>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</si>
  <si>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</si>
  <si>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</si>
  <si>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</si>
  <si>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</si>
  <si>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</si>
  <si>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</si>
  <si>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</si>
  <si>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</si>
  <si>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</si>
  <si>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</si>
  <si>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</si>
  <si>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</si>
  <si>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</si>
  <si>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</si>
  <si>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</si>
  <si>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</si>
  <si>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</si>
  <si>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</si>
  <si>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</si>
  <si>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</si>
  <si>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</si>
  <si>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</si>
  <si>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</si>
  <si>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</si>
  <si>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</si>
  <si>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</si>
  <si>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</si>
  <si>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</si>
  <si>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</si>
  <si>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</si>
  <si>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</si>
  <si>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</si>
  <si>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</si>
  <si>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</si>
  <si>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</si>
  <si>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</si>
  <si>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</si>
  <si>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</si>
  <si>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</si>
  <si>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</si>
  <si>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</si>
  <si>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</si>
  <si>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</si>
  <si>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</si>
  <si>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</si>
  <si>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</si>
  <si>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</si>
  <si>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</si>
  <si>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</si>
  <si>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</si>
  <si>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</si>
  <si>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</si>
  <si>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</si>
  <si>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</si>
  <si>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</si>
  <si>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</si>
  <si>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</si>
  <si>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</si>
  <si>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</si>
  <si>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</si>
  <si>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</si>
  <si>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</si>
  <si>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</si>
  <si>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</si>
  <si>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</si>
  <si>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</si>
  <si>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</si>
  <si>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</si>
  <si>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</si>
  <si>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</si>
  <si>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</si>
  <si>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</si>
  <si>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</si>
  <si>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</si>
  <si>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</si>
  <si>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</si>
  <si>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</si>
  <si>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</si>
  <si>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</si>
  <si>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</si>
  <si>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</si>
  <si>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</si>
  <si>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</si>
  <si>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</si>
  <si>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</si>
  <si>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</si>
  <si>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</si>
  <si>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</si>
  <si>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</si>
  <si>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</si>
  <si>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</si>
  <si>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</si>
  <si>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</si>
  <si>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</si>
  <si>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</si>
  <si>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</si>
  <si>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</si>
  <si>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</si>
  <si>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</si>
  <si>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</si>
  <si>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</si>
  <si>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</si>
  <si>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</si>
  <si>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</si>
  <si>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</si>
  <si>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</si>
  <si>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</si>
  <si>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</si>
  <si>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</si>
  <si>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</si>
  <si>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</si>
  <si>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</si>
  <si>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</si>
  <si>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</si>
  <si>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</si>
  <si>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</si>
  <si>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</si>
  <si>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</si>
  <si>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</si>
  <si>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</si>
  <si>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</si>
  <si>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</si>
  <si>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</si>
  <si>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</si>
  <si>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</si>
  <si>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</si>
  <si>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</si>
  <si>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</si>
  <si>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</si>
  <si>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</si>
  <si>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</si>
  <si>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</si>
  <si>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</si>
  <si>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</si>
  <si>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</si>
  <si>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</si>
  <si>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</si>
  <si>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</si>
  <si>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</si>
  <si>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</si>
  <si>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</si>
  <si>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</si>
  <si>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</si>
  <si>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</si>
  <si>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</si>
  <si>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</si>
  <si>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</si>
  <si>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</si>
  <si>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</si>
  <si>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</si>
  <si>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</si>
  <si>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</si>
  <si>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</si>
  <si>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</si>
  <si>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</si>
  <si>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</si>
  <si>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</si>
  <si>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</si>
  <si>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</si>
  <si>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</si>
  <si>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</si>
  <si>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</si>
  <si>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</si>
  <si>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</si>
  <si>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</si>
  <si>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</si>
  <si>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</si>
  <si>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</si>
  <si>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</si>
  <si>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</si>
  <si>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</si>
  <si>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</si>
  <si>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</si>
  <si>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</si>
  <si>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</si>
  <si>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</si>
  <si>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</si>
  <si>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</si>
  <si>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</si>
  <si>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</si>
  <si>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</si>
  <si>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</si>
  <si>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</si>
  <si>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</si>
  <si>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</si>
  <si>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</si>
  <si>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</si>
  <si>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</si>
  <si>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</si>
  <si>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</si>
  <si>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</si>
  <si>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</si>
  <si>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</si>
  <si>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</si>
  <si>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</si>
  <si>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</si>
  <si>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</si>
  <si>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</si>
  <si>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</si>
  <si>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</si>
  <si>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</si>
  <si>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</si>
  <si>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</si>
  <si>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</si>
  <si>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</si>
  <si>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</si>
  <si>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</si>
  <si>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</si>
  <si>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</si>
  <si>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</si>
  <si>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</si>
  <si>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</si>
  <si>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</si>
  <si>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</si>
  <si>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</si>
  <si>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</si>
  <si>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</si>
  <si>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</si>
  <si>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</si>
  <si>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</si>
  <si>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</si>
  <si>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</si>
  <si>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</si>
  <si>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</si>
  <si>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</si>
  <si>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</si>
  <si>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</si>
  <si>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</si>
  <si>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</si>
  <si>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</si>
  <si>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</si>
  <si>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</si>
  <si>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</si>
  <si>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</si>
  <si>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</si>
  <si>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</si>
  <si>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</si>
  <si>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</si>
  <si>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</si>
  <si>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</si>
  <si>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</si>
  <si>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</si>
  <si>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</si>
  <si>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</si>
  <si>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</si>
  <si>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</si>
  <si>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</si>
  <si>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</si>
  <si>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</si>
  <si>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</si>
  <si>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</si>
  <si>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</si>
  <si>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</si>
  <si>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</si>
  <si>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</si>
  <si>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</si>
  <si>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</si>
  <si>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</si>
  <si>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</si>
  <si>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</si>
  <si>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</si>
  <si>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</si>
  <si>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</si>
  <si>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</si>
  <si>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</si>
  <si>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</si>
  <si>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</si>
  <si>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</si>
  <si>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</si>
  <si>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</si>
  <si>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</si>
  <si>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</si>
  <si>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</si>
  <si>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</si>
  <si>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</si>
  <si>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</si>
  <si>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</si>
  <si>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</si>
  <si>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</si>
  <si>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</si>
  <si>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</si>
  <si>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</si>
  <si>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</si>
  <si>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</si>
  <si>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</si>
  <si>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</si>
  <si>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</si>
  <si>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</si>
  <si>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</si>
  <si>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</si>
  <si>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</si>
  <si>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</si>
  <si>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</si>
  <si>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</si>
  <si>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</si>
  <si>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</si>
  <si>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</si>
  <si>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</si>
  <si>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</si>
  <si>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</si>
  <si>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</si>
  <si>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</si>
  <si>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</si>
  <si>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</si>
  <si>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</si>
  <si>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</si>
  <si>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</si>
  <si>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</si>
  <si>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</si>
  <si>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</si>
  <si>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</si>
  <si>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</si>
  <si>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</si>
  <si>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</si>
  <si>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</si>
  <si>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</si>
  <si>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</si>
  <si>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</si>
  <si>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</si>
  <si>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</si>
  <si>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</si>
  <si>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</si>
  <si>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</si>
  <si>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</si>
  <si>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</si>
  <si>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</si>
  <si>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</si>
  <si>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</si>
  <si>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</si>
  <si>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</si>
  <si>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</si>
  <si>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</si>
  <si>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</si>
  <si>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</si>
  <si>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</si>
  <si>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</si>
  <si>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</si>
  <si>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</si>
  <si>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</si>
  <si>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</si>
  <si>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</si>
  <si>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</si>
  <si>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</si>
  <si>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</si>
  <si>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</si>
  <si>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</si>
  <si>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</si>
  <si>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</si>
  <si>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</si>
  <si>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</si>
  <si>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</si>
  <si>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</si>
  <si>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</si>
  <si>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</si>
  <si>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</si>
  <si>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</si>
  <si>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</si>
  <si>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</si>
  <si>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</si>
  <si>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</si>
  <si>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</si>
  <si>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</si>
  <si>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</si>
  <si>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</si>
  <si>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</si>
  <si>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</si>
  <si>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</si>
  <si>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</si>
  <si>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</si>
  <si>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</si>
  <si>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</si>
  <si>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</si>
  <si>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</si>
  <si>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</si>
  <si>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</si>
  <si>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</si>
  <si>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</si>
  <si>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</si>
  <si>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</si>
  <si>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</si>
  <si>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</si>
  <si>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</si>
  <si>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</si>
  <si>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</si>
  <si>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</si>
  <si>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</si>
  <si>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</si>
  <si>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</si>
  <si>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</si>
  <si>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</si>
  <si>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</si>
  <si>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</si>
  <si>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</si>
  <si>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</si>
  <si>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</si>
  <si>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</si>
  <si>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</si>
  <si>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</si>
  <si>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</si>
  <si>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</si>
  <si>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</si>
  <si>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</si>
  <si>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</si>
  <si>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</si>
  <si>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</si>
  <si>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</si>
  <si>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</si>
  <si>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</si>
  <si>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</si>
  <si>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</si>
  <si>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</si>
  <si>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</si>
  <si>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</si>
  <si>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</si>
  <si>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</si>
  <si>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</si>
  <si>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</si>
  <si>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</si>
  <si>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</si>
  <si>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</si>
  <si>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</si>
  <si>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</si>
  <si>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</si>
  <si>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</si>
  <si>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</si>
  <si>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</si>
  <si>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</si>
  <si>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</si>
  <si>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</si>
  <si>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</si>
  <si>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</si>
  <si>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</si>
  <si>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</si>
  <si>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</si>
  <si>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</si>
  <si>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</si>
  <si>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</si>
  <si>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</si>
  <si>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</si>
  <si>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</si>
  <si>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</si>
  <si>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</si>
  <si>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</si>
  <si>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</si>
  <si>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</si>
  <si>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</si>
  <si>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</si>
  <si>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</si>
  <si>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</si>
  <si>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</si>
  <si>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</si>
  <si>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</si>
  <si>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</si>
  <si>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</si>
  <si>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</si>
  <si>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</si>
  <si>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</si>
  <si>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</si>
  <si>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</si>
  <si>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</si>
  <si>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</si>
  <si>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</si>
  <si>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</si>
  <si>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</si>
  <si>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</si>
  <si>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</si>
  <si>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</si>
  <si>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</si>
  <si>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</si>
  <si>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</si>
  <si>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</si>
  <si>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</si>
  <si>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</si>
  <si>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</si>
  <si>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</si>
  <si>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</si>
  <si>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</si>
  <si>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</si>
  <si>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</si>
  <si>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</si>
  <si>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</si>
  <si>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</si>
  <si>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</si>
  <si>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</si>
  <si>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</si>
  <si>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</si>
  <si>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</si>
  <si>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</si>
  <si>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</si>
  <si>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</si>
  <si>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</si>
  <si>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</si>
  <si>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</si>
  <si>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</si>
  <si>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</si>
  <si>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</si>
  <si>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</si>
  <si>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</si>
  <si>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</si>
  <si>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</si>
  <si>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</si>
  <si>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</si>
  <si>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</si>
  <si>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</si>
  <si>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</si>
  <si>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</si>
  <si>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</si>
  <si>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</si>
  <si>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</si>
  <si>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</si>
  <si>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</si>
  <si>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</si>
  <si>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</si>
  <si>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</si>
  <si>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</si>
  <si>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</si>
  <si>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</si>
  <si>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</si>
  <si>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</si>
  <si>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</si>
  <si>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</si>
  <si>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</si>
  <si>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</si>
  <si>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</si>
  <si>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</si>
  <si>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</si>
  <si>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</si>
  <si>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</si>
  <si>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</si>
  <si>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</si>
  <si>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</si>
  <si>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</si>
  <si>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</si>
  <si>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</si>
  <si>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</si>
  <si>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</si>
  <si>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</si>
  <si>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</si>
  <si>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</si>
  <si>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</si>
  <si>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</si>
  <si>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</si>
  <si>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</si>
  <si>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</si>
  <si>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</si>
  <si>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</si>
  <si>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</si>
  <si>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</si>
  <si>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</si>
  <si>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</si>
  <si>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</si>
  <si>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</si>
  <si>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</si>
  <si>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</si>
  <si>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</si>
  <si>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</si>
  <si>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</si>
  <si>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</si>
  <si>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</si>
  <si>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</si>
  <si>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</si>
  <si>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</si>
  <si>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</si>
  <si>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</si>
  <si>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</si>
  <si>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</si>
  <si>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</si>
  <si>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</si>
  <si>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</si>
  <si>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</si>
  <si>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</si>
  <si>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</si>
  <si>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</si>
  <si>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</si>
  <si>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</si>
  <si>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</si>
  <si>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</si>
  <si>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</si>
  <si>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</si>
  <si>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</si>
  <si>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</si>
  <si>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</si>
  <si>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</si>
  <si>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</si>
  <si>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</si>
  <si>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</si>
  <si>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</si>
  <si>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</si>
  <si>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</si>
  <si>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</si>
  <si>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</si>
  <si>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</si>
  <si>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</si>
  <si>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</si>
  <si>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</si>
  <si>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</si>
  <si>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</si>
  <si>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</si>
  <si>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</si>
  <si>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</si>
  <si>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</si>
  <si>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</si>
  <si>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</si>
  <si>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</si>
  <si>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</si>
  <si>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</si>
  <si>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</si>
  <si>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</si>
  <si>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</si>
  <si>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</si>
  <si>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</si>
  <si>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</si>
  <si>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</si>
  <si>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</si>
  <si>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</si>
  <si>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</si>
  <si>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</si>
  <si>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</si>
  <si>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</si>
  <si>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</si>
  <si>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</si>
  <si>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</si>
  <si>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</si>
  <si>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</si>
  <si>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</si>
  <si>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</si>
  <si>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</si>
  <si>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</si>
  <si>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</si>
  <si>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</si>
  <si>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</si>
  <si>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</si>
  <si>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</si>
  <si>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</si>
  <si>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</si>
  <si>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</si>
  <si>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</si>
  <si>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</si>
  <si>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</si>
  <si>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</si>
  <si>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</si>
  <si>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</si>
  <si>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</si>
  <si>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</si>
  <si>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</si>
  <si>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</si>
  <si>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</si>
  <si>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</si>
  <si>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</si>
  <si>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</si>
  <si>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</si>
  <si>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</si>
  <si>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</si>
  <si>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</si>
  <si>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</si>
  <si>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</si>
  <si>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</si>
  <si>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</si>
  <si>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</si>
  <si>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</si>
  <si>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</si>
  <si>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</si>
  <si>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</si>
  <si>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</si>
  <si>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</si>
  <si>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</si>
  <si>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</si>
  <si>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</si>
  <si>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</si>
  <si>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</si>
  <si>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</si>
  <si>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</si>
  <si>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</si>
  <si>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</si>
  <si>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</si>
  <si>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</si>
  <si>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</si>
  <si>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</si>
  <si>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</si>
  <si>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</si>
  <si>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</si>
  <si>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</si>
  <si>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</si>
  <si>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</si>
  <si>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</si>
  <si>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</si>
  <si>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</si>
  <si>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</si>
  <si>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</si>
  <si>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</si>
  <si>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</si>
  <si>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</si>
  <si>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</si>
  <si>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</si>
  <si>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</si>
  <si>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</si>
  <si>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</si>
  <si>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</si>
  <si>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</si>
  <si>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</si>
  <si>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</si>
  <si>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</si>
  <si>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</si>
  <si>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</si>
  <si>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</si>
  <si>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</si>
  <si>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</si>
  <si>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</si>
  <si>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</si>
  <si>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</si>
  <si>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</si>
  <si>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</si>
  <si>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</si>
  <si>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</si>
  <si>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</si>
  <si>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</si>
  <si>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</si>
  <si>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</si>
  <si>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</si>
  <si>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</si>
  <si>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</si>
  <si>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</si>
  <si>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</si>
  <si>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</si>
  <si>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</si>
  <si>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</si>
  <si>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</si>
  <si>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</si>
  <si>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</si>
  <si>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</si>
  <si>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</si>
  <si>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</si>
  <si>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</si>
  <si>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</si>
  <si>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</si>
  <si>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</si>
  <si>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</si>
  <si>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</si>
  <si>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</si>
  <si>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</si>
  <si>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</si>
  <si>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</si>
  <si>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</si>
  <si>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</si>
  <si>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</si>
  <si>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</si>
  <si>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</si>
  <si>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</si>
  <si>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</si>
  <si>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</si>
  <si>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</si>
  <si>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</si>
  <si>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</si>
  <si>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</si>
  <si>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</si>
  <si>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</si>
  <si>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</si>
  <si>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</si>
  <si>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</si>
  <si>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</si>
  <si>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</si>
  <si>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</si>
  <si>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</si>
  <si>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</si>
  <si>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</si>
  <si>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</si>
  <si>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</si>
  <si>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</si>
  <si>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</si>
  <si>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</si>
  <si>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</si>
  <si>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</si>
  <si>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</si>
  <si>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</si>
  <si>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</si>
  <si>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</si>
  <si>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</si>
  <si>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</si>
  <si>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</si>
  <si>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</si>
  <si>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</si>
  <si>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</si>
  <si>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</si>
  <si>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</si>
  <si>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</si>
  <si>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</si>
  <si>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</si>
  <si>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</si>
  <si>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</si>
  <si>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</si>
  <si>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</si>
  <si>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</si>
  <si>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</si>
  <si>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</si>
  <si>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</si>
  <si>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</si>
  <si>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</si>
  <si>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</si>
  <si>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</si>
  <si>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</si>
  <si>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</si>
  <si>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</si>
  <si>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</si>
  <si>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</si>
  <si>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</si>
  <si>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</si>
  <si>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</si>
  <si>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</si>
  <si>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</si>
  <si>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</si>
  <si>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</si>
  <si>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</si>
  <si>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</si>
  <si>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</si>
  <si>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</si>
  <si>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</si>
  <si>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</si>
  <si>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</si>
  <si>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</si>
  <si>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</si>
  <si>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</si>
  <si>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</si>
  <si>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</si>
  <si>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</si>
  <si>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</si>
  <si>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</si>
  <si>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</si>
  <si>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</si>
  <si>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</si>
  <si>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</si>
  <si>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</si>
  <si>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</si>
  <si>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</si>
  <si>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</si>
  <si>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</si>
  <si>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</si>
  <si>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</si>
  <si>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</si>
  <si>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</si>
  <si>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</si>
  <si>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</si>
  <si>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</si>
  <si>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</si>
  <si>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</si>
  <si>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</si>
  <si>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</si>
  <si>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</si>
  <si>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</si>
  <si>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</si>
  <si>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</si>
  <si>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</si>
  <si>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</si>
  <si>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</si>
  <si>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</si>
  <si>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</si>
  <si>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</si>
  <si>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</si>
  <si>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</si>
  <si>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</si>
  <si>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</si>
  <si>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</si>
  <si>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</si>
  <si>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</si>
  <si>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</si>
  <si>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</si>
  <si>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</si>
  <si>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</si>
  <si>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</si>
  <si>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</si>
  <si>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</si>
  <si>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</si>
  <si>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</si>
  <si>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</si>
  <si>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</si>
  <si>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</si>
  <si>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</si>
  <si>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</si>
  <si>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</si>
  <si>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</si>
  <si>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</si>
  <si>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</si>
  <si>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</si>
  <si>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</si>
  <si>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</si>
  <si>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</si>
  <si>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</si>
  <si>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</si>
  <si>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</si>
  <si>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</si>
  <si>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</si>
  <si>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</si>
  <si>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</si>
  <si>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</si>
  <si>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</si>
  <si>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</si>
  <si>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</si>
  <si>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</si>
  <si>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</si>
  <si>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</si>
  <si>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</si>
  <si>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</si>
  <si>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</si>
  <si>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</si>
  <si>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</si>
  <si>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</si>
  <si>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</si>
  <si>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</si>
  <si>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</si>
  <si>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</si>
  <si>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</si>
  <si>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</si>
  <si>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</si>
  <si>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</si>
  <si>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</si>
  <si>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</si>
  <si>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</si>
  <si>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</si>
  <si>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</si>
  <si>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</si>
  <si>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</si>
  <si>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</si>
  <si>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</si>
  <si>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</si>
  <si>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</si>
  <si>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</si>
  <si>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</si>
  <si>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</si>
  <si>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</si>
  <si>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</si>
  <si>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</si>
  <si>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</si>
  <si>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</si>
  <si>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</si>
  <si>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</si>
  <si>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</si>
  <si>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</si>
  <si>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</si>
  <si>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</si>
  <si>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</si>
  <si>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</si>
  <si>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</si>
  <si>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</si>
  <si>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</si>
  <si>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</si>
  <si>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</si>
  <si>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</si>
  <si>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</si>
  <si>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</si>
  <si>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</si>
  <si>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</si>
  <si>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</si>
  <si>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</si>
  <si>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</si>
  <si>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</si>
  <si>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</si>
  <si>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</si>
  <si>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</si>
  <si>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</si>
  <si>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</si>
  <si>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</si>
  <si>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</si>
  <si>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</si>
  <si>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</si>
  <si>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</si>
  <si>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</si>
  <si>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</si>
  <si>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</si>
  <si>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</si>
  <si>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</si>
  <si>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</si>
  <si>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</si>
  <si>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</si>
  <si>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</si>
  <si>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</si>
  <si>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</si>
  <si>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</si>
  <si>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</si>
  <si>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</si>
  <si>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</si>
  <si>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</si>
  <si>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</si>
  <si>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</si>
  <si>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</si>
  <si>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</si>
  <si>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</si>
  <si>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</si>
  <si>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</si>
  <si>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</si>
  <si>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</si>
  <si>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</si>
  <si>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</si>
  <si>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</si>
  <si>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</si>
  <si>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</si>
  <si>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</si>
  <si>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</si>
  <si>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</si>
  <si>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</si>
  <si>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</si>
  <si>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</si>
  <si>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</si>
  <si>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</si>
  <si>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</si>
  <si>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</si>
  <si>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</si>
  <si>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</si>
  <si>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</si>
  <si>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</si>
  <si>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</si>
  <si>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</si>
  <si>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</si>
  <si>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</si>
  <si>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</si>
  <si>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</si>
  <si>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</si>
  <si>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</si>
  <si>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</si>
  <si>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</si>
  <si>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</si>
  <si>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</si>
  <si>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</si>
  <si>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</si>
  <si>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</si>
  <si>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</si>
  <si>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</si>
  <si>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</si>
  <si>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</si>
  <si>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</si>
  <si>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</si>
  <si>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</si>
  <si>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</si>
  <si>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</si>
  <si>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</si>
  <si>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</si>
  <si>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</si>
  <si>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</si>
  <si>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</si>
  <si>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</si>
  <si>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</si>
  <si>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</si>
  <si>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</si>
  <si>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</si>
  <si>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</si>
  <si>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</si>
  <si>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</si>
  <si>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</si>
  <si>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</si>
  <si>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</si>
  <si>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</si>
  <si>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</si>
  <si>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</si>
  <si>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</si>
  <si>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</si>
  <si>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</si>
  <si>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</si>
  <si>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</si>
  <si>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</si>
  <si>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</si>
  <si>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</si>
  <si>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</si>
  <si>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</si>
  <si>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</si>
  <si>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</si>
  <si>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</si>
  <si>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</si>
  <si>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</si>
  <si>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</si>
  <si>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</si>
  <si>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</si>
  <si>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</si>
  <si>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</si>
  <si>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</si>
  <si>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</si>
  <si>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</si>
  <si>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</si>
  <si>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</si>
  <si>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</si>
  <si>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</si>
  <si>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</si>
  <si>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</si>
  <si>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</si>
  <si>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</si>
  <si>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</si>
  <si>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</si>
  <si>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</si>
  <si>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</si>
  <si>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</si>
  <si>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</si>
  <si>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</si>
  <si>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</si>
  <si>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</si>
  <si>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</si>
  <si>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</si>
  <si>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</si>
  <si>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</si>
  <si>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</si>
  <si>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</si>
  <si>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</si>
  <si>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</si>
  <si>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</si>
  <si>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</si>
  <si>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</si>
  <si>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</si>
  <si>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</si>
  <si>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</si>
  <si>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</si>
  <si>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</si>
  <si>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</si>
  <si>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</si>
  <si>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</si>
  <si>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</si>
  <si>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</si>
  <si>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</si>
  <si>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</si>
  <si>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</si>
  <si>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</si>
  <si>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</si>
  <si>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</si>
  <si>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</si>
  <si>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</si>
  <si>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</si>
  <si>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</si>
  <si>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</si>
  <si>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</si>
  <si>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</si>
  <si>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</si>
  <si>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</si>
  <si>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</si>
  <si>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</si>
  <si>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</si>
  <si>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</si>
  <si>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</si>
  <si>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</si>
  <si>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</si>
  <si>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</si>
  <si>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</si>
  <si>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</si>
  <si>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</si>
  <si>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</si>
  <si>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</si>
  <si>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</si>
  <si>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</si>
  <si>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</si>
  <si>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</si>
  <si>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</si>
  <si>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</si>
  <si>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</si>
  <si>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</si>
  <si>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</si>
  <si>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</si>
  <si>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</si>
  <si>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</si>
  <si>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</si>
  <si>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</si>
  <si>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</si>
  <si>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</si>
  <si>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</si>
  <si>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</si>
  <si>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</si>
  <si>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</si>
  <si>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</si>
  <si>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</si>
  <si>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</si>
  <si>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</si>
  <si>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</si>
  <si>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</si>
  <si>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</si>
  <si>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</si>
  <si>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</si>
  <si>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</si>
  <si>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</si>
  <si>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</si>
  <si>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</si>
  <si>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</si>
  <si>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</si>
  <si>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</si>
  <si>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</si>
  <si>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</si>
  <si>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</si>
  <si>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</si>
  <si>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</si>
  <si>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</si>
  <si>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</si>
  <si>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</si>
  <si>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</si>
  <si>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</si>
  <si>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</si>
  <si>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</si>
  <si>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</si>
  <si>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</si>
  <si>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</si>
  <si>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</si>
  <si>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</si>
  <si>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</si>
  <si>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</si>
  <si>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</si>
  <si>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</si>
  <si>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</si>
  <si>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</si>
  <si>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</si>
  <si>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</si>
  <si>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</si>
  <si>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</si>
  <si>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</si>
  <si>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</si>
  <si>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</si>
  <si>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</si>
  <si>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</si>
  <si>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</si>
  <si>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</si>
  <si>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</si>
  <si>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</si>
  <si>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</si>
  <si>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</si>
  <si>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</si>
  <si>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</si>
  <si>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</si>
  <si>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</si>
  <si>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</si>
  <si>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</si>
  <si>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</si>
  <si>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</si>
  <si>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</si>
  <si>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</si>
  <si>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</si>
  <si>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</si>
  <si>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</si>
  <si>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</si>
  <si>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</si>
  <si>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</si>
  <si>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</si>
  <si>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</si>
  <si>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</si>
  <si>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</si>
  <si>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</si>
  <si>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</si>
  <si>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</si>
  <si>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</si>
  <si>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</si>
  <si>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</si>
  <si>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</si>
  <si>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</si>
  <si>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</si>
  <si>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</si>
  <si>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</si>
  <si>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</si>
  <si>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</si>
  <si>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</si>
  <si>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</si>
  <si>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</si>
  <si>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</si>
  <si>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</si>
  <si>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</si>
  <si>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</si>
  <si>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</si>
  <si>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</si>
  <si>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</si>
  <si>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</si>
  <si>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</si>
  <si>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</si>
  <si>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</si>
  <si>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</si>
  <si>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</si>
  <si>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</si>
  <si>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</si>
  <si>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</si>
  <si>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</si>
  <si>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</si>
  <si>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</si>
  <si>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</si>
  <si>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</si>
  <si>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</si>
  <si>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</si>
  <si>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</si>
  <si>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</si>
  <si>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</si>
  <si>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</si>
  <si>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</si>
  <si>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</si>
  <si>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</si>
  <si>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</si>
  <si>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</si>
  <si>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</si>
  <si>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</si>
  <si>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</si>
  <si>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</si>
  <si>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</si>
  <si>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</si>
  <si>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</si>
  <si>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</si>
  <si>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</si>
  <si>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</si>
  <si>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</si>
  <si>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</si>
  <si>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</si>
  <si>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</si>
  <si>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</si>
  <si>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</si>
  <si>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</si>
  <si>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</si>
  <si>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</si>
  <si>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</si>
  <si>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</si>
  <si>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</si>
  <si>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</si>
  <si>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</si>
  <si>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</si>
  <si>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</si>
  <si>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</si>
  <si>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</si>
  <si>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</si>
  <si>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</si>
  <si>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</si>
  <si>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</si>
  <si>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</si>
  <si>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</si>
  <si>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</si>
  <si>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</si>
  <si>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</si>
  <si>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</si>
  <si>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</si>
  <si>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</si>
  <si>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</si>
  <si>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</si>
  <si>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</si>
  <si>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</si>
  <si>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</si>
  <si>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</si>
  <si>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</si>
  <si>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</si>
  <si>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</si>
  <si>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</si>
  <si>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</si>
  <si>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</si>
  <si>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</si>
  <si>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</si>
  <si>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</si>
  <si>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</si>
  <si>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</si>
  <si>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</si>
  <si>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</si>
  <si>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</si>
  <si>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</si>
  <si>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</si>
  <si>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</si>
  <si>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</si>
  <si>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</si>
  <si>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</si>
  <si>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</si>
  <si>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</si>
  <si>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</si>
  <si>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</si>
  <si>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</si>
  <si>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</si>
  <si>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</si>
  <si>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</si>
  <si>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</si>
  <si>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</si>
  <si>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</si>
  <si>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</si>
  <si>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</si>
  <si>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</si>
  <si>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</si>
  <si>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</si>
  <si>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</si>
  <si>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</si>
  <si>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</si>
  <si>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</si>
  <si>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</si>
  <si>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</si>
  <si>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</si>
  <si>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</si>
  <si>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</si>
  <si>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</si>
  <si>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</si>
  <si>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</si>
  <si>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</si>
  <si>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</si>
  <si>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</si>
  <si>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</si>
  <si>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</si>
  <si>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</si>
  <si>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</si>
  <si>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</si>
  <si>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</si>
  <si>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</si>
  <si>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</si>
  <si>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</si>
  <si>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</si>
  <si>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</si>
  <si>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</si>
  <si>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</si>
  <si>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</si>
  <si>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</si>
  <si>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</si>
  <si>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</si>
  <si>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</si>
  <si>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</si>
  <si>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</si>
  <si>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</si>
  <si>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</si>
  <si>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</si>
  <si>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</si>
  <si>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</si>
  <si>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</si>
  <si>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</si>
  <si>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</si>
  <si>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</si>
  <si>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</si>
  <si>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</si>
  <si>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</si>
  <si>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</si>
  <si>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</si>
  <si>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</si>
  <si>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</si>
  <si>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</si>
  <si>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</si>
  <si>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</si>
  <si>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</si>
  <si>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</si>
  <si>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</si>
  <si>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</si>
  <si>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</si>
  <si>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</si>
  <si>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</si>
  <si>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</si>
  <si>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</si>
  <si>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</si>
  <si>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</si>
  <si>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</si>
  <si>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</si>
  <si>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</si>
  <si>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</si>
  <si>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</si>
  <si>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</si>
  <si>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</si>
  <si>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</si>
  <si>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</si>
  <si>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</si>
  <si>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</si>
  <si>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</si>
  <si>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</si>
  <si>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</si>
  <si>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</si>
  <si>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</si>
  <si>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</si>
  <si>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</si>
  <si>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</si>
  <si>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</si>
  <si>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</si>
  <si>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</si>
  <si>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</si>
  <si>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</si>
  <si>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</si>
  <si>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</si>
  <si>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</si>
  <si>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</si>
  <si>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</si>
  <si>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</si>
  <si>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</si>
  <si>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</si>
  <si>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</si>
  <si>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</si>
  <si>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</si>
  <si>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</si>
  <si>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</si>
  <si>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</si>
  <si>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</si>
  <si>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</si>
  <si>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</si>
  <si>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</si>
  <si>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</si>
  <si>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</si>
  <si>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</si>
  <si>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</si>
  <si>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</si>
  <si>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</si>
  <si>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</si>
  <si>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</si>
  <si>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</si>
  <si>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</si>
  <si>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</si>
  <si>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</si>
  <si>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</si>
  <si>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</si>
  <si>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</si>
  <si>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</si>
  <si>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</si>
  <si>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</si>
  <si>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</si>
  <si>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</si>
  <si>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</si>
  <si>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</si>
  <si>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</si>
  <si>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</si>
  <si>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</si>
  <si>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</si>
  <si>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</si>
  <si>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</si>
  <si>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</si>
  <si>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</si>
  <si>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</si>
  <si>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</si>
  <si>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</si>
  <si>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</si>
  <si>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</si>
  <si>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</si>
  <si>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</si>
  <si>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</si>
  <si>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</si>
  <si>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</si>
  <si>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</si>
  <si>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</si>
  <si>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</si>
  <si>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</si>
  <si>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</si>
  <si>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</si>
  <si>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</si>
  <si>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</si>
  <si>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</si>
  <si>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</si>
  <si>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</si>
  <si>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</si>
  <si>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</si>
  <si>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</si>
  <si>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</si>
  <si>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</si>
  <si>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</si>
  <si>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</si>
  <si>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</si>
  <si>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</si>
  <si>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</si>
  <si>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</si>
  <si>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</si>
  <si>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</si>
  <si>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</si>
  <si>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</si>
  <si>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</si>
  <si>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</si>
  <si>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</si>
  <si>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</si>
  <si>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</si>
  <si>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</si>
  <si>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</si>
  <si>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</si>
  <si>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</si>
  <si>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</si>
  <si>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</si>
  <si>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</si>
  <si>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</si>
  <si>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</si>
  <si>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</si>
  <si>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</si>
  <si>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</si>
  <si>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</si>
  <si>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</si>
  <si>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</si>
  <si>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</si>
  <si>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</si>
  <si>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</si>
  <si>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</si>
  <si>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</si>
  <si>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</si>
  <si>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</si>
  <si>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</si>
  <si>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</si>
  <si>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</si>
  <si>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</si>
  <si>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</si>
  <si>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</si>
  <si>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</si>
  <si>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</si>
  <si>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</si>
  <si>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</si>
  <si>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</si>
  <si>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</si>
  <si>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</si>
  <si>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</si>
  <si>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</si>
  <si>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</si>
  <si>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</si>
  <si>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</si>
  <si>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</si>
  <si>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</si>
  <si>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</si>
  <si>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</si>
  <si>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</si>
  <si>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</si>
  <si>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</si>
  <si>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</si>
  <si>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</si>
  <si>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</si>
  <si>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</si>
  <si>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</si>
  <si>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</si>
  <si>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</si>
  <si>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</si>
  <si>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</si>
  <si>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</si>
  <si>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</si>
  <si>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</si>
  <si>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</si>
  <si>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</si>
  <si>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</si>
  <si>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</si>
  <si>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</si>
  <si>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</si>
  <si>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</si>
  <si>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</si>
  <si>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</si>
  <si>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</si>
  <si>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</si>
  <si>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</si>
  <si>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</si>
  <si>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</si>
  <si>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</si>
  <si>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</si>
  <si>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</si>
  <si>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</si>
  <si>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</si>
  <si>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</si>
  <si>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</si>
  <si>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</si>
  <si>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</si>
  <si>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</si>
  <si>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</si>
  <si>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</si>
  <si>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</si>
  <si>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</si>
  <si>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</si>
  <si>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</si>
  <si>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</si>
  <si>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</si>
  <si>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</si>
  <si>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</si>
  <si>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</si>
  <si>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</si>
  <si>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</si>
  <si>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</si>
  <si>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</si>
  <si>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</si>
  <si>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</si>
  <si>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</si>
  <si>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</si>
  <si>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</si>
  <si>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</si>
  <si>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</si>
  <si>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</si>
  <si>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</si>
  <si>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</si>
  <si>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</si>
  <si>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</si>
  <si>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</si>
  <si>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</si>
  <si>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</si>
  <si>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</si>
  <si>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</si>
  <si>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</si>
  <si>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</si>
  <si>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</si>
  <si>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</si>
  <si>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</si>
  <si>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</si>
  <si>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</si>
  <si>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</si>
  <si>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</si>
  <si>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</si>
  <si>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</si>
  <si>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</si>
  <si>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</si>
  <si>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</si>
  <si>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</si>
  <si>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</si>
  <si>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</si>
  <si>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</si>
  <si>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</si>
  <si>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</si>
  <si>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</si>
  <si>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</si>
  <si>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</si>
  <si>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</si>
  <si>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</si>
  <si>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</si>
  <si>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</si>
  <si>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</si>
  <si>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</si>
  <si>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</si>
  <si>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</si>
  <si>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</si>
  <si>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</si>
  <si>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</si>
  <si>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</si>
  <si>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</si>
  <si>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</si>
  <si>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</si>
  <si>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</si>
  <si>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</si>
  <si>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</si>
  <si>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</si>
  <si>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</si>
  <si>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</si>
  <si>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</si>
  <si>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</si>
  <si>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</si>
  <si>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</si>
  <si>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</si>
  <si>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</si>
  <si>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</si>
  <si>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</si>
  <si>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</si>
  <si>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</si>
  <si>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</si>
  <si>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</si>
  <si>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</si>
  <si>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</si>
  <si>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</si>
  <si>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</si>
  <si>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</si>
  <si>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</si>
  <si>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</si>
  <si>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</si>
  <si>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</si>
  <si>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</si>
  <si>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</si>
  <si>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</si>
  <si>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</si>
  <si>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</si>
  <si>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</si>
  <si>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</si>
  <si>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</si>
  <si>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</si>
  <si>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</si>
  <si>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</si>
  <si>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</si>
  <si>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</si>
  <si>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</si>
  <si>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</si>
  <si>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</si>
  <si>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</si>
  <si>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</si>
  <si>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</si>
  <si>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</si>
  <si>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</si>
  <si>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</si>
  <si>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</si>
  <si>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</si>
  <si>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</si>
  <si>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</si>
  <si>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</si>
  <si>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</si>
  <si>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</si>
  <si>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</si>
  <si>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</si>
  <si>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</si>
  <si>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</si>
  <si>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</si>
  <si>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</si>
  <si>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</si>
  <si>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</si>
  <si>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</si>
  <si>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</si>
  <si>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</si>
  <si>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</si>
  <si>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</si>
  <si>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</si>
  <si>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</si>
  <si>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</si>
  <si>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</si>
  <si>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</si>
  <si>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</si>
  <si>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</si>
  <si>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</si>
  <si>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</si>
  <si>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</si>
  <si>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</si>
  <si>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</si>
  <si>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</si>
  <si>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</si>
  <si>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</si>
  <si>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</si>
  <si>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</si>
  <si>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</si>
  <si>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</si>
  <si>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</si>
  <si>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</si>
  <si>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</si>
  <si>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</si>
  <si>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</si>
  <si>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</si>
  <si>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</si>
  <si>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</si>
  <si>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</si>
  <si>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</si>
  <si>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</si>
  <si>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</si>
  <si>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</si>
  <si>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</si>
  <si>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</si>
  <si>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</si>
  <si>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</si>
  <si>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</si>
  <si>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</si>
  <si>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</si>
  <si>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</si>
  <si>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</si>
  <si>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</si>
  <si>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</si>
  <si>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</si>
  <si>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</si>
  <si>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</si>
  <si>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</si>
  <si>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</si>
  <si>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</si>
  <si>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</si>
  <si>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</si>
  <si>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</si>
  <si>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</si>
  <si>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</si>
  <si>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</si>
  <si>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</si>
  <si>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</si>
  <si>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</si>
  <si>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</si>
  <si>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</si>
  <si>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</si>
  <si>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</si>
  <si>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</si>
  <si>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</si>
  <si>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</si>
  <si>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</si>
  <si>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</si>
  <si>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</si>
  <si>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</si>
  <si>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</si>
  <si>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</si>
  <si>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</si>
  <si>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</si>
  <si>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</si>
  <si>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</si>
  <si>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</si>
  <si>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</si>
  <si>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</si>
  <si>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</si>
  <si>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</si>
  <si>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</si>
  <si>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</si>
  <si>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</si>
  <si>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</si>
  <si>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</si>
  <si>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</si>
  <si>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</si>
  <si>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</si>
  <si>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</si>
  <si>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</si>
  <si>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</si>
  <si>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</si>
  <si>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</si>
  <si>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</si>
  <si>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</si>
  <si>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</si>
  <si>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</si>
  <si>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</si>
  <si>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</si>
  <si>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</si>
  <si>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</si>
  <si>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</si>
  <si>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</si>
  <si>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</si>
  <si>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</si>
  <si>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</si>
  <si>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</si>
  <si>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</si>
  <si>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</si>
  <si>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</si>
  <si>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</si>
  <si>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</si>
  <si>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</si>
  <si>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</si>
  <si>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</si>
  <si>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</si>
  <si>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</si>
  <si>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</si>
  <si>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</si>
  <si>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</si>
  <si>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</si>
  <si>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</si>
  <si>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</si>
  <si>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</si>
  <si>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</si>
  <si>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</si>
  <si>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</si>
  <si>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</si>
  <si>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</si>
  <si>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</si>
  <si>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</si>
  <si>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</si>
  <si>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</si>
  <si>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</si>
  <si>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</si>
  <si>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</si>
  <si>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</si>
  <si>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</si>
  <si>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</si>
  <si>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</si>
  <si>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</si>
  <si>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</si>
  <si>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</si>
  <si>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</si>
  <si>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</si>
  <si>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</si>
  <si>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</si>
  <si>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</si>
  <si>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</si>
  <si>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</si>
  <si>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</si>
  <si>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</si>
  <si>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</si>
  <si>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</si>
  <si>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</si>
  <si>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</si>
  <si>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</si>
  <si>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</si>
  <si>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</si>
  <si>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</si>
  <si>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</si>
  <si>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</si>
  <si>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</si>
  <si>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</si>
  <si>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</si>
  <si>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</si>
  <si>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</si>
  <si>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</si>
  <si>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</si>
  <si>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</si>
  <si>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</si>
  <si>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</si>
  <si>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</si>
  <si>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</si>
  <si>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</si>
  <si>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</si>
  <si>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</si>
  <si>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</si>
  <si>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</si>
  <si>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</si>
  <si>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</si>
  <si>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</si>
  <si>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</si>
  <si>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</si>
  <si>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</si>
  <si>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</si>
  <si>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</si>
  <si>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</si>
  <si>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</si>
  <si>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</si>
  <si>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</si>
  <si>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</si>
  <si>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</si>
  <si>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</si>
  <si>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</si>
  <si>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</si>
  <si>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</si>
  <si>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</si>
  <si>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</si>
  <si>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</si>
  <si>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</si>
  <si>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</si>
  <si>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</si>
  <si>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</si>
  <si>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</si>
  <si>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</si>
  <si>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</si>
  <si>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</si>
  <si>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</si>
  <si>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</si>
  <si>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</si>
  <si>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</si>
  <si>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</si>
  <si>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</si>
  <si>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</si>
  <si>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</si>
  <si>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</si>
  <si>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</si>
  <si>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</si>
  <si>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</si>
  <si>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</si>
  <si>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</si>
  <si>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</si>
  <si>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</si>
  <si>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</si>
  <si>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</si>
  <si>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</si>
  <si>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</si>
  <si>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</si>
  <si>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</si>
  <si>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</si>
  <si>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</si>
  <si>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</si>
  <si>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</si>
  <si>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</si>
  <si>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</si>
  <si>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</si>
  <si>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</si>
  <si>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</si>
  <si>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</si>
  <si>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</si>
  <si>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</si>
  <si>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</si>
  <si>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</si>
  <si>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</si>
  <si>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</si>
  <si>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</si>
  <si>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</si>
  <si>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</si>
  <si>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</si>
  <si>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</si>
  <si>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</si>
  <si>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</si>
  <si>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</si>
  <si>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</si>
  <si>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</si>
  <si>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</si>
  <si>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</si>
  <si>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</si>
  <si>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</si>
  <si>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</si>
  <si>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</si>
  <si>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</si>
  <si>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</si>
  <si>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</si>
  <si>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</si>
  <si>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</si>
  <si>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</si>
  <si>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</si>
  <si>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</si>
  <si>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</si>
  <si>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</si>
  <si>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</si>
  <si>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</si>
  <si>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</si>
  <si>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</si>
  <si>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</si>
  <si>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</si>
  <si>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</si>
  <si>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</si>
  <si>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</si>
  <si>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</si>
  <si>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</si>
  <si>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</si>
  <si>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</si>
  <si>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</si>
  <si>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</si>
  <si>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</si>
  <si>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</si>
  <si>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</si>
  <si>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</si>
  <si>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</si>
  <si>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</si>
  <si>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</si>
  <si>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</si>
  <si>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</si>
  <si>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</si>
  <si>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</si>
  <si>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</si>
  <si>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</si>
  <si>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</si>
  <si>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</si>
  <si>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</si>
  <si>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</si>
  <si>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</si>
  <si>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</si>
  <si>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</si>
  <si>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</si>
  <si>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</si>
  <si>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</si>
  <si>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</si>
  <si>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</si>
  <si>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</si>
  <si>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</si>
  <si>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</si>
  <si>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</si>
  <si>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</si>
  <si>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</si>
  <si>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</si>
  <si>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</si>
  <si>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</si>
  <si>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</si>
  <si>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</si>
  <si>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</si>
  <si>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</si>
  <si>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</si>
  <si>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</si>
  <si>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</si>
  <si>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</si>
  <si>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</si>
  <si>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</si>
  <si>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</si>
  <si>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</si>
  <si>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</si>
  <si>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</si>
  <si>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</si>
  <si>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</si>
  <si>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</si>
  <si>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</si>
  <si>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</si>
  <si>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</si>
  <si>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</si>
  <si>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</si>
  <si>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</si>
  <si>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</si>
  <si>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</si>
  <si>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</si>
  <si>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</si>
  <si>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</si>
  <si>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</si>
  <si>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</si>
  <si>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</si>
  <si>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</si>
  <si>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</si>
  <si>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</si>
  <si>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</si>
  <si>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</si>
  <si>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</si>
  <si>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</si>
  <si>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</si>
  <si>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</si>
  <si>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</si>
  <si>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</si>
  <si>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</si>
  <si>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</si>
  <si>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</si>
  <si>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</si>
  <si>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</si>
  <si>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</si>
  <si>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</si>
  <si>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</si>
  <si>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</si>
  <si>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</si>
  <si>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</si>
  <si>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</si>
  <si>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</si>
  <si>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</si>
  <si>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</si>
  <si>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</si>
  <si>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</si>
  <si>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</si>
  <si>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</si>
  <si>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</si>
  <si>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</si>
  <si>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</si>
  <si>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</si>
  <si>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</si>
  <si>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</si>
  <si>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</si>
  <si>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</si>
  <si>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</si>
  <si>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</si>
  <si>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</si>
  <si>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</si>
  <si>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</si>
  <si>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</si>
  <si>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</si>
  <si>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</si>
  <si>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</si>
  <si>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</si>
  <si>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</si>
  <si>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</si>
  <si>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</si>
  <si>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</si>
  <si>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</si>
  <si>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</si>
  <si>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</si>
  <si>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</si>
  <si>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</si>
  <si>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</si>
  <si>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</si>
  <si>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</si>
  <si>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</si>
  <si>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</si>
  <si>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</si>
  <si>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</si>
  <si>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</si>
  <si>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</si>
  <si>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</si>
  <si>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</si>
  <si>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</si>
  <si>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</si>
  <si>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</si>
  <si>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</si>
  <si>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</si>
  <si>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</si>
  <si>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</si>
  <si>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</si>
  <si>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</si>
  <si>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</si>
  <si>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</si>
  <si>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</si>
  <si>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</si>
  <si>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</si>
  <si>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</si>
  <si>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</si>
  <si>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</si>
  <si>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</si>
  <si>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</si>
  <si>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</si>
  <si>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</si>
  <si>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</si>
  <si>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</si>
  <si>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</si>
  <si>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</si>
  <si>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</si>
  <si>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</si>
  <si>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</si>
  <si>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</si>
  <si>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</si>
  <si>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</si>
  <si>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</si>
  <si>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</si>
  <si>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</si>
  <si>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</si>
  <si>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</si>
  <si>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</si>
  <si>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</si>
  <si>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</si>
  <si>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</si>
  <si>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</si>
  <si>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</si>
  <si>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</si>
  <si>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</si>
  <si>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</si>
  <si>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</si>
  <si>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</si>
  <si>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</si>
  <si>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</si>
  <si>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</si>
  <si>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</si>
  <si>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</si>
  <si>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</si>
  <si>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</si>
  <si>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</si>
  <si>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</si>
  <si>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</si>
  <si>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</si>
  <si>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</si>
  <si>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</si>
  <si>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</si>
  <si>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</si>
  <si>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</si>
  <si>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</si>
  <si>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</si>
  <si>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</si>
  <si>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</si>
  <si>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</si>
  <si>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</si>
  <si>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</si>
  <si>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</si>
  <si>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</si>
  <si>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</si>
  <si>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</si>
  <si>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</si>
  <si>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</si>
  <si>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</si>
  <si>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</si>
  <si>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</si>
  <si>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</si>
  <si>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</si>
  <si>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</si>
  <si>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</si>
  <si>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</si>
  <si>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</si>
  <si>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</si>
  <si>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</si>
  <si>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</si>
  <si>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</si>
  <si>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</si>
  <si>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</si>
  <si>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</si>
  <si>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</si>
  <si>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</si>
  <si>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</si>
  <si>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</si>
  <si>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</si>
  <si>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</si>
  <si>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</si>
  <si>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</si>
  <si>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</si>
  <si>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</si>
  <si>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</si>
  <si>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</si>
  <si>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</si>
  <si>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</si>
  <si>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</si>
  <si>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</si>
  <si>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</si>
  <si>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</si>
  <si>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</si>
  <si>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</si>
  <si>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</si>
  <si>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</si>
  <si>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</si>
  <si>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</si>
  <si>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</si>
  <si>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</si>
  <si>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</si>
  <si>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</si>
  <si>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</si>
  <si>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</si>
  <si>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</si>
  <si>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</si>
  <si>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</si>
  <si>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</si>
  <si>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</si>
  <si>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</si>
  <si>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</si>
  <si>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</si>
  <si>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</si>
  <si>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</si>
  <si>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</si>
  <si>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</si>
  <si>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</si>
  <si>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</si>
  <si>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</si>
  <si>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</si>
  <si>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</si>
  <si>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</si>
  <si>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</si>
  <si>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</si>
  <si>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</si>
  <si>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</si>
  <si>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</si>
  <si>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</si>
  <si>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</si>
  <si>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</si>
  <si>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</si>
  <si>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</si>
  <si>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</si>
  <si>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</si>
  <si>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</si>
  <si>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</si>
  <si>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</si>
  <si>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</si>
  <si>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</si>
  <si>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</si>
  <si>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</si>
  <si>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</si>
  <si>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</si>
  <si>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</si>
  <si>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</si>
  <si>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</si>
  <si>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</si>
  <si>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</si>
  <si>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</si>
  <si>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</si>
  <si>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</si>
  <si>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</si>
  <si>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</si>
  <si>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</si>
  <si>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</si>
  <si>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</si>
  <si>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</si>
  <si>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</si>
  <si>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</si>
  <si>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</si>
  <si>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</si>
  <si>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</si>
  <si>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</si>
  <si>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</si>
  <si>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</si>
  <si>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</si>
  <si>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</si>
  <si>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</si>
  <si>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</si>
  <si>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</si>
  <si>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</si>
  <si>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</si>
  <si>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</si>
  <si>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</si>
  <si>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</si>
  <si>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</si>
  <si>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</si>
  <si>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</si>
  <si>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</si>
  <si>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</si>
  <si>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</si>
  <si>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</si>
  <si>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</si>
  <si>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</si>
  <si>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</si>
  <si>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</si>
  <si>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</si>
  <si>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</si>
  <si>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</si>
  <si>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</si>
  <si>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</si>
  <si>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</si>
  <si>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</si>
  <si>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</si>
  <si>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</si>
  <si>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</si>
  <si>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</si>
  <si>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</si>
  <si>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</si>
  <si>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</si>
  <si>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</si>
  <si>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</si>
  <si>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</si>
  <si>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</si>
  <si>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</si>
  <si>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</si>
  <si>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</si>
  <si>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</si>
  <si>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</si>
  <si>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</si>
  <si>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</si>
  <si>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</si>
  <si>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</si>
  <si>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</si>
  <si>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</si>
  <si>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</si>
  <si>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</si>
  <si>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</si>
  <si>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</si>
  <si>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</si>
  <si>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</si>
  <si>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</si>
  <si>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</si>
  <si>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</si>
  <si>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</si>
  <si>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</si>
  <si>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</si>
  <si>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</si>
  <si>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</si>
  <si>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</si>
  <si>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</si>
  <si>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</si>
  <si>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</si>
  <si>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</si>
  <si>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</si>
  <si>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</si>
  <si>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</si>
  <si>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</si>
  <si>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</si>
  <si>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</si>
  <si>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</si>
  <si>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</si>
  <si>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</si>
  <si>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</si>
  <si>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</si>
  <si>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</si>
  <si>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</si>
  <si>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</si>
  <si>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</si>
  <si>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</si>
  <si>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</si>
  <si>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</si>
  <si>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</si>
  <si>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</si>
  <si>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</si>
  <si>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</si>
  <si>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</si>
  <si>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</si>
  <si>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</si>
  <si>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</si>
  <si>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</si>
  <si>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</si>
  <si>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</si>
  <si>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</si>
  <si>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</si>
  <si>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</si>
  <si>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</si>
  <si>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</si>
  <si>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</si>
  <si>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</si>
  <si>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</si>
  <si>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</si>
  <si>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</si>
  <si>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</si>
  <si>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</si>
  <si>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</si>
  <si>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</si>
  <si>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</si>
  <si>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</si>
  <si>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</si>
  <si>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</si>
  <si>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</si>
  <si>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</si>
  <si>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</si>
  <si>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</si>
  <si>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</si>
  <si>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</si>
  <si>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</si>
  <si>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</si>
  <si>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</si>
  <si>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</si>
  <si>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</si>
  <si>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</si>
  <si>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</si>
  <si>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</si>
  <si>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</si>
  <si>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</si>
  <si>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</si>
  <si>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</si>
  <si>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</si>
  <si>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</si>
  <si>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</si>
  <si>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</si>
  <si>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</si>
  <si>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</si>
  <si>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</si>
  <si>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</si>
  <si>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</si>
  <si>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</si>
  <si>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</si>
  <si>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</si>
  <si>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</si>
  <si>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</si>
  <si>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</si>
  <si>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</si>
  <si>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</si>
  <si>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</si>
  <si>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</si>
  <si>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</si>
  <si>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</si>
  <si>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</si>
  <si>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</si>
  <si>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</si>
  <si>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</si>
  <si>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</si>
  <si>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</si>
  <si>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</si>
  <si>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</si>
  <si>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</si>
  <si>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</si>
  <si>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</si>
  <si>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</si>
  <si>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</si>
  <si>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</si>
  <si>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</si>
  <si>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</si>
  <si>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</si>
  <si>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</si>
  <si>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</si>
  <si>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</si>
  <si>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</si>
  <si>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</si>
  <si>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</si>
  <si>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</si>
  <si>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</si>
  <si>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</si>
  <si>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</si>
  <si>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</si>
  <si>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</si>
  <si>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</si>
  <si>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</si>
  <si>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</si>
  <si>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</si>
  <si>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</si>
  <si>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</si>
  <si>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</si>
  <si>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</si>
  <si>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</si>
  <si>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</si>
  <si>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</si>
  <si>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</si>
  <si>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</si>
  <si>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</si>
  <si>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</si>
  <si>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</si>
  <si>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</si>
  <si>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</si>
  <si>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</si>
  <si>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</si>
  <si>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</si>
  <si>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</si>
  <si>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</si>
  <si>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</si>
  <si>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</si>
  <si>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</si>
  <si>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</si>
  <si>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</si>
  <si>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</si>
  <si>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</si>
  <si>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</si>
  <si>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</si>
  <si>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</si>
  <si>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</si>
  <si>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</si>
  <si>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</si>
  <si>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</si>
  <si>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</si>
  <si>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</si>
  <si>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</si>
  <si>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</si>
  <si>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</si>
  <si>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</si>
  <si>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</si>
  <si>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</si>
  <si>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</si>
  <si>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</si>
  <si>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</si>
  <si>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</si>
  <si>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</si>
  <si>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</si>
  <si>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</si>
  <si>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</si>
  <si>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</si>
  <si>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</si>
  <si>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</si>
  <si>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</si>
  <si>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</si>
  <si>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</si>
  <si>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</si>
  <si>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</si>
  <si>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</si>
  <si>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</si>
  <si>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</si>
  <si>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</si>
  <si>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</si>
  <si>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</si>
  <si>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</si>
  <si>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</si>
  <si>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</si>
  <si>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</si>
  <si>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</si>
  <si>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</si>
  <si>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</si>
  <si>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</si>
  <si>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</si>
  <si>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</si>
  <si>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</si>
  <si>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</si>
  <si>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</si>
  <si>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</si>
  <si>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</si>
  <si>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</si>
  <si>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</si>
  <si>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</si>
  <si>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</si>
  <si>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</si>
  <si>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</si>
  <si>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</si>
  <si>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</si>
  <si>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</si>
  <si>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</si>
  <si>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</si>
  <si>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</si>
  <si>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</si>
  <si>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</si>
  <si>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</si>
  <si>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</si>
  <si>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</si>
  <si>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</si>
  <si>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</si>
  <si>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</si>
  <si>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</si>
  <si>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</si>
  <si>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</si>
  <si>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</si>
  <si>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</si>
  <si>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</si>
  <si>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</si>
  <si>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</si>
  <si>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</si>
  <si>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</si>
  <si>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</si>
  <si>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</si>
  <si>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</si>
  <si>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</si>
  <si>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</si>
  <si>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</si>
  <si>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</si>
  <si>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</si>
  <si>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</si>
  <si>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</si>
  <si>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</si>
  <si>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</si>
  <si>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</si>
  <si>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</si>
  <si>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</si>
  <si>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</si>
  <si>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</si>
  <si>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</si>
  <si>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</si>
  <si>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</si>
  <si>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</si>
  <si>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</si>
  <si>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</si>
  <si>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</si>
  <si>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</si>
  <si>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</si>
  <si>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</si>
  <si>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</si>
  <si>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</si>
  <si>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</si>
  <si>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</si>
  <si>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</si>
  <si>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</si>
  <si>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</si>
  <si>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</si>
  <si>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</si>
  <si>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</si>
  <si>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</si>
  <si>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</si>
  <si>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</si>
  <si>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</si>
  <si>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</si>
  <si>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</si>
  <si>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</si>
  <si>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</si>
  <si>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</si>
  <si>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</si>
  <si>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</si>
  <si>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</si>
  <si>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</si>
  <si>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</si>
  <si>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</si>
  <si>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</si>
  <si>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</si>
  <si>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</si>
  <si>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</si>
  <si>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</si>
  <si>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</si>
  <si>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</si>
  <si>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</si>
  <si>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</si>
  <si>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</si>
  <si>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</si>
  <si>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</si>
  <si>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</si>
  <si>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</si>
  <si>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</si>
  <si>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</si>
  <si>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</si>
  <si>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</si>
  <si>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</si>
  <si>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</si>
  <si>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</si>
  <si>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</si>
  <si>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</si>
  <si>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</si>
  <si>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</si>
  <si>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</si>
  <si>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</si>
  <si>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</si>
  <si>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</si>
  <si>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</si>
  <si>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</si>
  <si>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</si>
  <si>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</si>
  <si>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</si>
  <si>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</si>
  <si>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</si>
  <si>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</si>
  <si>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</si>
  <si>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</si>
  <si>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</si>
  <si>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</si>
  <si>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</si>
  <si>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</si>
  <si>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</si>
  <si>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</si>
  <si>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</si>
  <si>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</si>
  <si>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</si>
  <si>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</si>
  <si>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</si>
  <si>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</si>
  <si>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</si>
  <si>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</si>
  <si>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</si>
  <si>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</si>
  <si>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</si>
  <si>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</si>
  <si>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</si>
  <si>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</si>
  <si>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</si>
  <si>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</si>
  <si>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</si>
  <si>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</si>
  <si>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</si>
  <si>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</si>
  <si>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</si>
  <si>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</si>
  <si>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</si>
  <si>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</si>
  <si>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</si>
  <si>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</si>
  <si>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</si>
  <si>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</si>
  <si>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</si>
  <si>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</si>
  <si>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</si>
  <si>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</si>
  <si>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</si>
  <si>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</si>
  <si>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</si>
  <si>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</si>
  <si>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</si>
  <si>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</si>
  <si>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</si>
  <si>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</si>
  <si>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</si>
  <si>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</si>
  <si>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</si>
  <si>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</si>
  <si>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</si>
  <si>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</si>
  <si>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</si>
  <si>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</si>
  <si>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</si>
  <si>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</si>
  <si>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</si>
  <si>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</si>
  <si>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</si>
  <si>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</si>
  <si>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</si>
  <si>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</si>
  <si>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</si>
  <si>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</si>
  <si>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</si>
  <si>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</si>
  <si>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</si>
  <si>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</si>
  <si>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</si>
  <si>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</si>
  <si>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</si>
  <si>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</si>
  <si>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</si>
  <si>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</si>
  <si>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</si>
  <si>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</si>
  <si>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</si>
  <si>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</si>
  <si>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</si>
  <si>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</si>
  <si>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</si>
  <si>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</si>
  <si>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</si>
  <si>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</si>
  <si>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</si>
  <si>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</si>
  <si>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</si>
  <si>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</si>
  <si>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</si>
  <si>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</si>
  <si>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</si>
  <si>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</si>
  <si>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</si>
  <si>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</si>
  <si>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</si>
  <si>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</si>
  <si>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</si>
  <si>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</si>
  <si>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</si>
  <si>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</si>
  <si>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</si>
  <si>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</si>
  <si>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</si>
  <si>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</si>
  <si>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</si>
  <si>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</si>
  <si>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</si>
  <si>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</si>
  <si>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</si>
  <si>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</si>
  <si>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</si>
  <si>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</si>
  <si>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</si>
  <si>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</si>
  <si>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</si>
  <si>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</si>
  <si>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</si>
  <si>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</si>
  <si>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</si>
  <si>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</si>
  <si>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</si>
  <si>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</si>
  <si>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</si>
  <si>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</si>
  <si>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</si>
  <si>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</si>
  <si>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</si>
  <si>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</si>
  <si>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</si>
  <si>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</si>
  <si>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</si>
  <si>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</si>
  <si>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</si>
  <si>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</si>
  <si>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</si>
  <si>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</si>
  <si>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</si>
  <si>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</si>
  <si>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</si>
  <si>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</si>
  <si>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</si>
  <si>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</si>
  <si>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</si>
  <si>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</si>
  <si>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</si>
  <si>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</si>
  <si>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</si>
  <si>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</si>
  <si>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</si>
  <si>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</si>
  <si>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</si>
  <si>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</si>
  <si>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</si>
  <si>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</si>
  <si>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</si>
  <si>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</si>
  <si>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</si>
  <si>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</si>
  <si>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</si>
  <si>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</si>
  <si>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</si>
  <si>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</si>
  <si>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</si>
  <si>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</si>
  <si>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</si>
  <si>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</si>
  <si>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</si>
  <si>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</si>
  <si>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</si>
  <si>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</si>
  <si>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</si>
  <si>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</si>
  <si>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</si>
  <si>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</si>
  <si>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</si>
  <si>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</si>
  <si>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</si>
  <si>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</si>
  <si>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</si>
  <si>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</si>
  <si>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</si>
  <si>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</si>
  <si>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</si>
  <si>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</si>
  <si>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</si>
  <si>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</si>
  <si>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</si>
  <si>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</si>
  <si>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</si>
  <si>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</si>
  <si>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</si>
  <si>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</si>
  <si>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</si>
  <si>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</si>
  <si>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</si>
  <si>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</si>
  <si>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</si>
  <si>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</si>
  <si>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</si>
  <si>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</si>
  <si>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</si>
  <si>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</si>
  <si>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</si>
  <si>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</si>
  <si>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</si>
  <si>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</si>
  <si>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</si>
  <si>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</si>
  <si>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</si>
  <si>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</si>
  <si>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</si>
  <si>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</si>
  <si>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</si>
  <si>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</si>
  <si>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</si>
  <si>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</si>
  <si>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</si>
  <si>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</si>
  <si>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</si>
  <si>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</si>
  <si>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</si>
  <si>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</si>
  <si>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</si>
  <si>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</si>
  <si>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</si>
  <si>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</si>
  <si>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</si>
  <si>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</si>
  <si>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</si>
  <si>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</si>
  <si>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</si>
  <si>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</si>
  <si>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</si>
  <si>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</si>
  <si>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</si>
  <si>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</si>
  <si>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</si>
  <si>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</si>
  <si>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</si>
  <si>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</si>
  <si>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</si>
  <si>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</si>
  <si>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</si>
  <si>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</si>
  <si>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</si>
  <si>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</si>
  <si>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</si>
  <si>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</si>
  <si>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</si>
  <si>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</si>
  <si>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</si>
  <si>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</si>
  <si>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</si>
  <si>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</si>
  <si>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</si>
  <si>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</si>
  <si>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</si>
  <si>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</si>
  <si>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</si>
  <si>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</si>
  <si>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</si>
  <si>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</si>
  <si>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</si>
  <si>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</si>
  <si>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</si>
  <si>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</si>
  <si>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</si>
  <si>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</si>
  <si>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</si>
  <si>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</si>
  <si>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</si>
  <si>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</si>
  <si>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</si>
  <si>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</si>
  <si>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</si>
  <si>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</si>
  <si>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</si>
  <si>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</si>
  <si>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</si>
  <si>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</si>
  <si>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</si>
  <si>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</si>
  <si>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</si>
  <si>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</si>
  <si>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</si>
  <si>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</si>
  <si>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</si>
  <si>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</si>
  <si>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</si>
  <si>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</si>
  <si>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</si>
  <si>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</si>
  <si>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</si>
  <si>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</si>
  <si>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</si>
  <si>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</si>
  <si>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</si>
  <si>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</si>
  <si>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</si>
  <si>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</si>
  <si>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</si>
  <si>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</si>
  <si>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</si>
  <si>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</si>
  <si>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</si>
  <si>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</si>
  <si>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</si>
  <si>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</si>
  <si>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</si>
  <si>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</si>
  <si>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</si>
  <si>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</si>
  <si>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</si>
  <si>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</si>
  <si>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</si>
  <si>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</si>
  <si>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</si>
  <si>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</si>
  <si>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</si>
  <si>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</si>
  <si>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</si>
  <si>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</si>
  <si>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</si>
  <si>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</si>
  <si>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</si>
  <si>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</si>
  <si>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</si>
  <si>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</si>
  <si>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</si>
  <si>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</si>
  <si>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</si>
  <si>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</si>
  <si>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</si>
  <si>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</si>
  <si>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</si>
  <si>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</si>
  <si>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</si>
  <si>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</si>
  <si>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</si>
  <si>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</si>
  <si>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</si>
  <si>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</si>
  <si>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</si>
  <si>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</si>
  <si>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</si>
  <si>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</si>
  <si>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</si>
  <si>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</si>
  <si>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</si>
  <si>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</si>
  <si>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</si>
  <si>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</si>
  <si>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</si>
  <si>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</si>
  <si>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</si>
  <si>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</si>
  <si>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</si>
  <si>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</si>
  <si>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</si>
  <si>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</si>
  <si>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</si>
  <si>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</si>
  <si>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</si>
  <si>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</si>
  <si>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</si>
  <si>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</si>
  <si>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</si>
  <si>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</si>
  <si>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</si>
  <si>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</si>
  <si>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</si>
  <si>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</si>
  <si>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</si>
  <si>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</si>
  <si>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</si>
  <si>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</si>
  <si>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</si>
  <si>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</si>
  <si>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</si>
  <si>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</si>
  <si>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</si>
  <si>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</si>
  <si>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</si>
  <si>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</si>
  <si>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</si>
  <si>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</si>
  <si>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</si>
  <si>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</si>
  <si>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</si>
  <si>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</si>
  <si>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</si>
  <si>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</si>
  <si>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</si>
  <si>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</si>
  <si>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</si>
  <si>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</si>
  <si>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</si>
  <si>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</si>
  <si>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</si>
  <si>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</si>
  <si>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</si>
  <si>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</si>
  <si>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</si>
  <si>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</si>
  <si>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</si>
  <si>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</si>
  <si>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</si>
  <si>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</si>
  <si>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</si>
  <si>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</si>
  <si>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</si>
  <si>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</si>
  <si>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</si>
  <si>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</si>
  <si>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</si>
  <si>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</si>
  <si>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</si>
  <si>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</si>
  <si>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</si>
  <si>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</si>
  <si>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</si>
  <si>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</si>
  <si>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</si>
  <si>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</si>
  <si>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</si>
  <si>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</si>
  <si>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</si>
  <si>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</si>
  <si>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</si>
  <si>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</si>
  <si>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</si>
  <si>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</si>
  <si>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</si>
  <si>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</si>
  <si>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</si>
  <si>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</si>
  <si>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</si>
  <si>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</si>
  <si>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</si>
  <si>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</si>
  <si>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</si>
  <si>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</si>
  <si>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</si>
  <si>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</si>
  <si>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</si>
  <si>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</si>
  <si>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</si>
  <si>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</si>
  <si>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</si>
  <si>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</si>
  <si>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</si>
  <si>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</si>
  <si>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</si>
  <si>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</si>
  <si>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</si>
  <si>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</si>
  <si>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</si>
  <si>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</si>
  <si>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</si>
  <si>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</si>
  <si>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</si>
  <si>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</si>
  <si>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</si>
  <si>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</si>
  <si>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</si>
  <si>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</si>
  <si>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</si>
  <si>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</si>
  <si>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</si>
  <si>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</si>
  <si>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</si>
  <si>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</si>
  <si>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</si>
  <si>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</si>
  <si>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</si>
  <si>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</si>
  <si>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</si>
  <si>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</si>
  <si>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</si>
  <si>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</si>
  <si>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</si>
  <si>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</si>
  <si>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</si>
  <si>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</si>
  <si>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</si>
  <si>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</si>
  <si>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</si>
  <si>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</si>
  <si>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</si>
  <si>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</si>
  <si>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</si>
  <si>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</si>
  <si>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</si>
  <si>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</si>
  <si>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</si>
  <si>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</si>
  <si>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</si>
  <si>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</si>
  <si>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</si>
  <si>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</si>
  <si>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</si>
  <si>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</si>
  <si>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</si>
  <si>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</si>
  <si>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</si>
  <si>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</si>
  <si>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</si>
  <si>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</si>
  <si>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</si>
  <si>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</si>
  <si>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</si>
  <si>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</si>
  <si>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</si>
  <si>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</si>
  <si>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</si>
  <si>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</si>
  <si>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</si>
  <si>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</si>
  <si>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</si>
  <si>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</si>
  <si>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</si>
  <si>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</si>
  <si>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</si>
  <si>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</si>
  <si>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</si>
  <si>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</si>
  <si>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</si>
  <si>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</si>
  <si>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</si>
  <si>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</si>
  <si>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</si>
  <si>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</si>
  <si>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</si>
  <si>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</si>
  <si>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</si>
  <si>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</si>
  <si>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</si>
  <si>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</si>
  <si>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</si>
  <si>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</si>
  <si>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</si>
  <si>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</si>
  <si>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</si>
  <si>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</si>
  <si>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</si>
  <si>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</si>
  <si>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</si>
  <si>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</si>
  <si>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</si>
  <si>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</si>
  <si>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</si>
  <si>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</si>
  <si>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</si>
  <si>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</si>
  <si>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</si>
  <si>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</si>
  <si>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</si>
  <si>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</si>
  <si>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</si>
  <si>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</si>
  <si>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</si>
  <si>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</si>
  <si>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</si>
  <si>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</si>
  <si>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</si>
  <si>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</si>
  <si>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</si>
  <si>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</si>
  <si>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</si>
  <si>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</si>
  <si>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</si>
  <si>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</si>
  <si>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</si>
  <si>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</si>
  <si>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</si>
  <si>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</si>
  <si>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</si>
  <si>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</si>
  <si>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</si>
  <si>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</si>
  <si>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</si>
  <si>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</si>
  <si>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</si>
  <si>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</si>
  <si>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</si>
  <si>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</si>
  <si>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</si>
  <si>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</si>
  <si>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</si>
  <si>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</si>
  <si>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</si>
  <si>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</si>
  <si>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</si>
  <si>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</si>
  <si>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</si>
  <si>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</si>
  <si>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</si>
  <si>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</si>
  <si>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</si>
  <si>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</si>
  <si>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</si>
  <si>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</si>
  <si>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</si>
  <si>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</si>
  <si>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</si>
  <si>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</si>
  <si>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</si>
  <si>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</si>
  <si>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</si>
  <si>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</si>
  <si>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</si>
  <si>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</si>
  <si>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</si>
  <si>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</si>
  <si>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</si>
  <si>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</si>
  <si>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</si>
  <si>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</si>
  <si>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</si>
  <si>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</si>
  <si>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</si>
  <si>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</si>
  <si>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</si>
  <si>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</si>
  <si>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</si>
  <si>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</si>
  <si>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</si>
  <si>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</si>
  <si>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</si>
  <si>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</si>
  <si>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</si>
  <si>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</si>
  <si>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</si>
  <si>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</si>
  <si>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</si>
  <si>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</si>
  <si>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</si>
  <si>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</si>
  <si>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</si>
  <si>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</si>
  <si>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</si>
  <si>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</si>
  <si>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</si>
  <si>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</si>
  <si>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</si>
  <si>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</si>
  <si>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</si>
  <si>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</si>
  <si>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</si>
  <si>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</si>
  <si>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</si>
  <si>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</si>
  <si>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</si>
  <si>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</si>
  <si>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</si>
  <si>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</si>
  <si>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</si>
  <si>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</si>
  <si>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</si>
  <si>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</si>
  <si>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</si>
  <si>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</si>
  <si>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</si>
  <si>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</si>
  <si>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</si>
  <si>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</si>
  <si>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</si>
  <si>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</si>
  <si>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</si>
  <si>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</si>
  <si>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</si>
  <si>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</si>
  <si>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</si>
  <si>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</si>
  <si>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</si>
  <si>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</si>
  <si>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</si>
  <si>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</si>
  <si>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</si>
  <si>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</si>
  <si>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</si>
  <si>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</si>
  <si>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</si>
  <si>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</si>
  <si>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</si>
  <si>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</si>
  <si>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</si>
  <si>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</si>
  <si>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</si>
  <si>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</si>
  <si>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</si>
  <si>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</si>
  <si>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</si>
  <si>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</si>
  <si>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</si>
  <si>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</si>
  <si>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</si>
  <si>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</si>
  <si>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</si>
  <si>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</si>
  <si>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</si>
  <si>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</si>
  <si>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</si>
  <si>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</si>
  <si>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</si>
  <si>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</si>
  <si>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</si>
  <si>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</si>
  <si>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</si>
  <si>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</si>
  <si>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</si>
  <si>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</si>
  <si>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</si>
  <si>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</si>
  <si>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</si>
  <si>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</si>
  <si>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</si>
  <si>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</si>
  <si>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</si>
  <si>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</si>
  <si>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</si>
  <si>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</si>
  <si>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</si>
  <si>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</si>
  <si>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</si>
  <si>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</si>
  <si>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</si>
  <si>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</si>
  <si>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</si>
  <si>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</si>
  <si>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</si>
  <si>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</si>
  <si>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</si>
  <si>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</si>
  <si>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</si>
  <si>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</si>
  <si>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</si>
  <si>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</si>
  <si>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</si>
  <si>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</si>
  <si>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</si>
  <si>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</si>
  <si>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</si>
  <si>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</si>
  <si>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</si>
  <si>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</si>
  <si>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</si>
  <si>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</si>
  <si>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</si>
  <si>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</si>
  <si>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</si>
  <si>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</si>
  <si>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</si>
  <si>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</si>
  <si>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</si>
  <si>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</si>
  <si>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</si>
  <si>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</si>
  <si>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</si>
  <si>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</si>
  <si>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</si>
  <si>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</si>
  <si>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</si>
  <si>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</si>
  <si>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</si>
  <si>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</si>
  <si>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</si>
  <si>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</si>
  <si>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</si>
  <si>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</si>
  <si>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</si>
  <si>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</si>
  <si>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</si>
  <si>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</si>
  <si>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</si>
  <si>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</si>
  <si>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</si>
  <si>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</si>
  <si>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</si>
  <si>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</si>
  <si>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</si>
  <si>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</si>
  <si>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</si>
  <si>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</si>
  <si>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</si>
  <si>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</si>
  <si>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</si>
  <si>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</si>
  <si>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</si>
  <si>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</si>
  <si>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</si>
  <si>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</si>
  <si>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</si>
  <si>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</si>
  <si>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</si>
  <si>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</si>
  <si>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</si>
  <si>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</si>
  <si>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</si>
  <si>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</si>
  <si>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</si>
  <si>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</si>
  <si>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</si>
  <si>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</si>
  <si>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</si>
  <si>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</si>
  <si>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</si>
  <si>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</si>
  <si>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</si>
  <si>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</si>
  <si>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</si>
  <si>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</si>
  <si>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</si>
  <si>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</si>
  <si>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</si>
  <si>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</si>
  <si>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</si>
  <si>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</si>
  <si>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</si>
  <si>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</si>
  <si>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</si>
  <si>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</si>
  <si>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</si>
  <si>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</si>
  <si>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</si>
  <si>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</si>
  <si>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</si>
  <si>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</si>
  <si>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</si>
  <si>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</si>
  <si>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</si>
  <si>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</si>
  <si>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</si>
  <si>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</si>
  <si>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</si>
  <si>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</si>
  <si>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</si>
  <si>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</si>
  <si>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</si>
  <si>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</si>
  <si>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</si>
  <si>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</si>
  <si>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</si>
  <si>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</si>
  <si>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</si>
  <si>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</si>
  <si>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</si>
  <si>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</si>
  <si>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</si>
  <si>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</si>
  <si>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</si>
  <si>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</si>
  <si>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</si>
  <si>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</si>
  <si>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</si>
  <si>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</si>
  <si>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</si>
  <si>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</si>
  <si>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</si>
  <si>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</si>
  <si>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</si>
  <si>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</si>
  <si>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</si>
  <si>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</si>
  <si>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</si>
  <si>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</si>
  <si>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</si>
  <si>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</si>
  <si>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</si>
  <si>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</si>
  <si>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</si>
  <si>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</si>
  <si>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</si>
  <si>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</si>
  <si>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</si>
  <si>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</si>
  <si>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</si>
  <si>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</si>
  <si>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</si>
  <si>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</si>
  <si>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</si>
  <si>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</si>
  <si>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</si>
  <si>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</si>
  <si>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</si>
  <si>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</si>
  <si>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</si>
  <si>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</si>
  <si>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</si>
  <si>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</si>
  <si>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</si>
  <si>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</si>
  <si>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</si>
  <si>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</si>
  <si>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</si>
  <si>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</si>
  <si>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</si>
  <si>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</si>
  <si>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</si>
  <si>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</si>
  <si>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</si>
  <si>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</si>
  <si>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</si>
  <si>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</si>
  <si>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</si>
  <si>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</si>
  <si>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</si>
  <si>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</si>
  <si>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</si>
  <si>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</si>
  <si>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</si>
  <si>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</si>
  <si>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</si>
  <si>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</si>
  <si>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</si>
  <si>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</si>
  <si>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</si>
  <si>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</si>
  <si>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</si>
  <si>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</si>
  <si>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</si>
  <si>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</si>
  <si>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</si>
  <si>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</si>
  <si>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</si>
  <si>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</si>
  <si>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</si>
  <si>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</si>
  <si>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</si>
  <si>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</si>
  <si>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</si>
  <si>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</si>
  <si>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</si>
  <si>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</si>
  <si>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</si>
  <si>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</si>
  <si>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</si>
  <si>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</si>
  <si>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</si>
  <si>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</si>
  <si>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</si>
  <si>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</si>
  <si>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</si>
  <si>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</si>
  <si>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</si>
  <si>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</si>
  <si>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</si>
  <si>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</si>
  <si>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</si>
  <si>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</si>
  <si>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</si>
  <si>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</si>
  <si>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</si>
  <si>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</si>
  <si>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</si>
  <si>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</si>
  <si>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</si>
  <si>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</si>
  <si>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</si>
  <si>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</si>
  <si>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</si>
  <si>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</si>
  <si>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</si>
  <si>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</si>
  <si>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</si>
  <si>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</si>
  <si>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</si>
  <si>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</si>
  <si>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</si>
  <si>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</si>
  <si>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</si>
  <si>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</si>
  <si>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</si>
  <si>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</si>
  <si>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</si>
  <si>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</si>
  <si>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</si>
  <si>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</si>
  <si>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</si>
  <si>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</si>
  <si>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</si>
  <si>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</si>
  <si>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</si>
  <si>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</si>
  <si>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</si>
  <si>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</si>
  <si>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</si>
  <si>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</si>
  <si>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</si>
  <si>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</si>
  <si>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</si>
  <si>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</si>
  <si>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</si>
  <si>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</si>
  <si>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</si>
  <si>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</si>
  <si>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</si>
  <si>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</si>
  <si>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</si>
  <si>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</si>
  <si>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</si>
  <si>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</si>
  <si>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</si>
  <si>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</si>
  <si>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</si>
  <si>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</si>
  <si>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</si>
  <si>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</si>
  <si>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</si>
  <si>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</si>
  <si>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</si>
  <si>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</si>
  <si>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</si>
  <si>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</si>
  <si>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</si>
  <si>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</si>
  <si>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</si>
  <si>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</si>
  <si>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</si>
  <si>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</si>
  <si>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</si>
  <si>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</si>
  <si>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</si>
  <si>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</si>
  <si>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</si>
  <si>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</si>
  <si>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</si>
  <si>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</si>
  <si>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</si>
  <si>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</si>
  <si>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</si>
  <si>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</si>
  <si>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</si>
  <si>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</si>
  <si>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</si>
  <si>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</si>
  <si>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</si>
  <si>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</si>
  <si>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</si>
  <si>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</si>
  <si>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</si>
  <si>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</si>
  <si>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</si>
  <si>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</si>
  <si>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</si>
  <si>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</si>
  <si>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</si>
  <si>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</si>
  <si>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</si>
  <si>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</si>
  <si>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</si>
  <si>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</si>
  <si>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</si>
  <si>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</si>
  <si>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</si>
  <si>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</si>
  <si>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</si>
  <si>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</si>
  <si>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</si>
  <si>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</si>
  <si>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</si>
  <si>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</si>
  <si>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</si>
  <si>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</si>
  <si>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</si>
  <si>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</si>
  <si>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</si>
  <si>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</si>
  <si>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</si>
  <si>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</si>
  <si>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</si>
  <si>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</si>
  <si>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</si>
  <si>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</si>
  <si>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</si>
  <si>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</si>
  <si>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</si>
  <si>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</si>
  <si>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</si>
  <si>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</si>
  <si>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</si>
  <si>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</si>
  <si>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</si>
  <si>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</si>
  <si>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</si>
  <si>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</si>
  <si>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</si>
  <si>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</si>
  <si>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</si>
  <si>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</si>
  <si>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</si>
  <si>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</si>
  <si>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</si>
  <si>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</si>
  <si>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</si>
  <si>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</si>
  <si>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</si>
  <si>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</si>
  <si>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</si>
  <si>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</si>
  <si>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</si>
  <si>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</si>
  <si>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</si>
  <si>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</si>
  <si>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</si>
  <si>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</si>
  <si>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</si>
  <si>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</si>
  <si>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</si>
  <si>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</si>
  <si>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</si>
  <si>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</si>
  <si>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</si>
  <si>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</si>
  <si>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</si>
  <si>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</si>
  <si>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</si>
  <si>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</si>
  <si>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</si>
  <si>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</si>
  <si>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</si>
  <si>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</si>
  <si>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</si>
  <si>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</si>
  <si>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</si>
  <si>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</si>
  <si>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</si>
  <si>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</si>
  <si>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</si>
  <si>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</si>
  <si>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</si>
  <si>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</si>
  <si>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</si>
  <si>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</si>
  <si>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</si>
  <si>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</si>
  <si>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</si>
  <si>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</si>
  <si>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</si>
  <si>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</si>
  <si>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</si>
  <si>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</si>
  <si>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</si>
  <si>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</si>
  <si>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</si>
  <si>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</si>
  <si>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</si>
  <si>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</si>
  <si>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</si>
  <si>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</si>
  <si>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</si>
  <si>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</si>
  <si>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</si>
  <si>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</si>
  <si>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</si>
  <si>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</si>
  <si>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</si>
  <si>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</si>
  <si>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</si>
  <si>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</si>
  <si>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</si>
  <si>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</si>
  <si>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</si>
  <si>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</si>
  <si>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</si>
  <si>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</si>
  <si>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</si>
  <si>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</si>
  <si>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</si>
  <si>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</si>
  <si>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</si>
  <si>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</si>
  <si>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</si>
  <si>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</si>
  <si>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</si>
  <si>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</si>
  <si>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</si>
  <si>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</si>
  <si>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</si>
  <si>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</si>
  <si>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</si>
  <si>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</si>
  <si>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</si>
  <si>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</si>
  <si>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</si>
  <si>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</si>
  <si>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</si>
  <si>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</si>
  <si>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</si>
  <si>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</si>
  <si>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</si>
  <si>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</si>
  <si>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</si>
  <si>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</si>
  <si>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</si>
  <si>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</si>
  <si>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</si>
  <si>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</si>
  <si>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</si>
  <si>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</si>
  <si>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</si>
  <si>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</si>
  <si>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</si>
  <si>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</si>
  <si>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</si>
  <si>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</si>
  <si>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</si>
  <si>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</si>
  <si>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</si>
  <si>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</si>
  <si>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</si>
  <si>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</si>
  <si>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</si>
  <si>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</si>
  <si>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</si>
  <si>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</si>
  <si>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</si>
  <si>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</si>
  <si>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</si>
  <si>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</si>
  <si>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</si>
  <si>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</si>
  <si>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</si>
  <si>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</si>
  <si>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</si>
  <si>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</si>
  <si>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</si>
  <si>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</si>
  <si>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</si>
  <si>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</si>
  <si>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</si>
  <si>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</si>
  <si>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</si>
  <si>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</si>
  <si>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</si>
  <si>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</si>
  <si>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</si>
  <si>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</si>
  <si>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</si>
  <si>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</si>
  <si>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</si>
  <si>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</si>
  <si>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</si>
  <si>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</si>
  <si>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</si>
  <si>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</si>
  <si>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</si>
  <si>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</si>
  <si>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</si>
  <si>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</si>
  <si>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</si>
  <si>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</si>
  <si>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</si>
  <si>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</si>
  <si>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</si>
  <si>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</si>
  <si>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</si>
  <si>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</si>
  <si>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</si>
  <si>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</si>
  <si>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</si>
  <si>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</si>
  <si>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</si>
  <si>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</si>
  <si>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</si>
  <si>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</si>
  <si>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</si>
  <si>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</si>
  <si>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</si>
  <si>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</si>
  <si>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</si>
  <si>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</si>
  <si>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</si>
  <si>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</si>
  <si>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</si>
  <si>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</si>
  <si>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</si>
  <si>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</si>
  <si>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</si>
  <si>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</si>
  <si>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</si>
  <si>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</si>
  <si>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</si>
  <si>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</si>
  <si>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</si>
  <si>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</si>
  <si>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</si>
  <si>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</si>
  <si>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</si>
  <si>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</si>
  <si>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</si>
  <si>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</si>
  <si>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</si>
  <si>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</si>
  <si>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</si>
  <si>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</si>
  <si>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</si>
  <si>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</si>
  <si>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</si>
  <si>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</si>
  <si>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</si>
  <si>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</si>
  <si>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</si>
  <si>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</si>
  <si>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</si>
  <si>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</si>
  <si>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</si>
  <si>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</si>
  <si>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</si>
  <si>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</si>
  <si>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</si>
  <si>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</si>
  <si>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</si>
  <si>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</si>
  <si>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</si>
  <si>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</si>
  <si>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</si>
  <si>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</si>
  <si>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</si>
  <si>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</si>
  <si>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</si>
  <si>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</si>
  <si>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</si>
  <si>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</si>
  <si>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</si>
  <si>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</si>
  <si>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</si>
  <si>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</si>
  <si>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</si>
  <si>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</si>
  <si>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</si>
  <si>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</si>
  <si>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</si>
  <si>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</si>
  <si>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</si>
  <si>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</si>
  <si>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</si>
  <si>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</si>
  <si>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</si>
  <si>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</si>
  <si>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</si>
  <si>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</si>
  <si>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</si>
  <si>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</si>
  <si>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</si>
  <si>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</si>
  <si>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</si>
  <si>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</si>
  <si>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</si>
  <si>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</si>
  <si>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</si>
  <si>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</si>
  <si>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</si>
  <si>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</si>
  <si>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</si>
  <si>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</si>
  <si>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</si>
  <si>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</si>
  <si>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</si>
  <si>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</si>
  <si>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</si>
  <si>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</si>
  <si>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</si>
  <si>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</si>
  <si>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</si>
  <si>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</si>
  <si>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</si>
  <si>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</si>
  <si>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</si>
  <si>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</si>
  <si>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</si>
  <si>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</si>
  <si>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</si>
  <si>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</si>
  <si>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</si>
  <si>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</si>
  <si>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</si>
  <si>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</si>
  <si>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</si>
  <si>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</si>
  <si>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</si>
  <si>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</si>
  <si>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</si>
  <si>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</si>
  <si>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</si>
  <si>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</si>
  <si>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</si>
  <si>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</si>
  <si>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</si>
  <si>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</si>
  <si>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</si>
  <si>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</si>
  <si>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</si>
  <si>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</si>
  <si>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</si>
  <si>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</si>
  <si>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</si>
  <si>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</si>
  <si>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</si>
  <si>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</si>
  <si>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</si>
  <si>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</si>
  <si>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</si>
  <si>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</si>
  <si>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</si>
  <si>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</si>
  <si>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</si>
  <si>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</si>
  <si>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</si>
  <si>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</si>
  <si>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</si>
  <si>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</si>
  <si>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</si>
  <si>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</si>
  <si>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</si>
  <si>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</si>
  <si>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</si>
  <si>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</si>
  <si>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</si>
  <si>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</si>
  <si>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</si>
  <si>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</si>
  <si>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</si>
  <si>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</si>
  <si>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</si>
  <si>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</si>
  <si>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</si>
  <si>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</si>
  <si>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</si>
  <si>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</si>
  <si>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</si>
  <si>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</si>
  <si>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</si>
  <si>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</si>
  <si>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</si>
  <si>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</si>
  <si>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</si>
  <si>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</si>
  <si>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</si>
  <si>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</si>
  <si>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</si>
  <si>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</si>
  <si>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</si>
  <si>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</si>
  <si>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</si>
  <si>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</si>
  <si>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</si>
  <si>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</si>
  <si>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</si>
  <si>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</si>
  <si>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</si>
  <si>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</si>
  <si>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</si>
  <si>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</si>
  <si>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</si>
  <si>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</si>
  <si>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</si>
  <si>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</si>
  <si>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</si>
  <si>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</si>
  <si>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</si>
  <si>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</si>
  <si>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</si>
  <si>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</si>
  <si>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</si>
  <si>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</si>
  <si>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</si>
  <si>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</si>
  <si>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</si>
  <si>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</si>
  <si>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</si>
  <si>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</si>
  <si>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</si>
  <si>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</si>
  <si>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</si>
  <si>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</si>
  <si>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</si>
  <si>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</si>
  <si>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</si>
  <si>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</si>
  <si>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</si>
  <si>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</si>
  <si>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</si>
  <si>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</si>
  <si>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</si>
  <si>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</si>
  <si>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</si>
  <si>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</si>
  <si>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</si>
  <si>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</si>
  <si>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</si>
  <si>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</si>
  <si>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</si>
  <si>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</si>
  <si>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</si>
  <si>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</si>
  <si>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</si>
  <si>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</si>
  <si>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</si>
  <si>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</si>
  <si>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</si>
  <si>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</si>
  <si>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</si>
  <si>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</si>
  <si>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</si>
  <si>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</si>
  <si>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</si>
  <si>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</si>
  <si>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</si>
  <si>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</si>
  <si>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</si>
  <si>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</si>
  <si>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</si>
  <si>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</si>
  <si>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</si>
  <si>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</si>
  <si>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</si>
  <si>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</si>
  <si>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</si>
  <si>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</si>
  <si>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</si>
  <si>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</si>
  <si>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</si>
  <si>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</si>
  <si>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</si>
  <si>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</si>
  <si>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</si>
  <si>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</si>
  <si>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</si>
  <si>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</si>
  <si>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</si>
  <si>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</si>
  <si>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</si>
  <si>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</si>
  <si>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</si>
  <si>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</si>
  <si>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</si>
  <si>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</si>
  <si>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</si>
  <si>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</si>
  <si>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</si>
  <si>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</si>
  <si>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</si>
  <si>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</si>
  <si>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</si>
  <si>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</si>
  <si>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</si>
  <si>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</si>
  <si>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</si>
  <si>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</si>
  <si>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</si>
  <si>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</si>
  <si>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</si>
  <si>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</si>
  <si>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</si>
  <si>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</si>
  <si>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</si>
  <si>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</si>
  <si>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</si>
  <si>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</si>
  <si>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</si>
  <si>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</si>
  <si>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</si>
  <si>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</si>
  <si>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</si>
  <si>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</si>
  <si>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</si>
  <si>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</si>
  <si>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</si>
  <si>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</si>
  <si>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</si>
  <si>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</si>
  <si>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</si>
  <si>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</si>
  <si>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</si>
  <si>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</si>
  <si>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</si>
  <si>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</si>
  <si>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</si>
  <si>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</si>
  <si>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</si>
  <si>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</si>
  <si>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</si>
  <si>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</si>
  <si>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</si>
  <si>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</si>
  <si>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</si>
  <si>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</si>
  <si>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</si>
  <si>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</si>
  <si>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</si>
  <si>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</si>
  <si>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</si>
  <si>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</si>
  <si>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</si>
  <si>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</si>
  <si>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</si>
  <si>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</si>
  <si>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</si>
  <si>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</si>
  <si>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</si>
  <si>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</si>
  <si>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</si>
  <si>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</si>
  <si>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</si>
  <si>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</si>
  <si>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</si>
  <si>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</si>
  <si>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</si>
  <si>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</si>
  <si>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</si>
  <si>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</si>
  <si>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</si>
  <si>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</si>
  <si>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</si>
  <si>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</si>
  <si>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</si>
  <si>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</si>
  <si>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</si>
  <si>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</si>
  <si>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</si>
  <si>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</si>
  <si>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</si>
  <si>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</si>
  <si>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</si>
  <si>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</si>
  <si>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</si>
  <si>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</si>
  <si>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</si>
  <si>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</si>
  <si>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</si>
  <si>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</si>
  <si>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</si>
  <si>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</si>
  <si>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</si>
  <si>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</si>
  <si>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</si>
  <si>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</si>
  <si>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</si>
  <si>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</si>
  <si>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</si>
  <si>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</si>
  <si>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</si>
  <si>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</si>
  <si>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</si>
  <si>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</si>
  <si>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</si>
  <si>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</si>
  <si>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</si>
  <si>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</si>
  <si>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</si>
  <si>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</si>
  <si>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</si>
  <si>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</si>
  <si>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</si>
  <si>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</si>
  <si>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</si>
  <si>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</si>
  <si>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</si>
  <si>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</si>
  <si>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</si>
  <si>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</si>
  <si>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</si>
  <si>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</si>
  <si>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</si>
  <si>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</si>
  <si>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</si>
  <si>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</si>
  <si>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</si>
  <si>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</si>
  <si>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</si>
  <si>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</si>
  <si>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</si>
  <si>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</si>
  <si>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</si>
  <si>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</si>
  <si>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</si>
  <si>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</si>
  <si>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</si>
  <si>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</si>
  <si>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</si>
  <si>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</si>
  <si>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</si>
  <si>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</si>
  <si>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</si>
  <si>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</si>
  <si>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</si>
  <si>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</si>
  <si>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</si>
  <si>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</si>
  <si>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</si>
  <si>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</si>
  <si>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</si>
  <si>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</si>
  <si>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</si>
  <si>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</si>
  <si>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</si>
  <si>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</si>
  <si>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</si>
  <si>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</si>
  <si>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</si>
  <si>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</si>
  <si>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</si>
  <si>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</si>
  <si>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</si>
  <si>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</si>
  <si>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</si>
  <si>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</si>
  <si>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</si>
  <si>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</si>
  <si>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</si>
  <si>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</si>
  <si>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</si>
  <si>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</si>
  <si>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</si>
  <si>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</si>
  <si>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</si>
  <si>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</si>
  <si>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</si>
  <si>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</si>
  <si>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</si>
  <si>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</si>
  <si>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</si>
  <si>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</si>
  <si>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</si>
  <si>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</si>
  <si>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</si>
  <si>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</si>
  <si>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</si>
  <si>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</si>
  <si>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</si>
  <si>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</si>
  <si>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</si>
  <si>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</si>
  <si>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</si>
  <si>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</si>
  <si>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</si>
  <si>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</si>
  <si>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</si>
  <si>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</si>
  <si>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</si>
  <si>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</si>
  <si>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</si>
  <si>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</si>
  <si>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</si>
  <si>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</si>
  <si>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</si>
  <si>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</si>
  <si>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</si>
  <si>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</si>
  <si>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</si>
  <si>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</si>
  <si>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</si>
  <si>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</si>
  <si>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</si>
  <si>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</si>
  <si>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</si>
  <si>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</si>
  <si>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</si>
  <si>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</si>
  <si>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</si>
  <si>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</si>
  <si>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</si>
  <si>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</si>
  <si>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</si>
  <si>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</si>
  <si>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</si>
  <si>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</si>
  <si>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</si>
  <si>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</si>
  <si>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</si>
  <si>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</si>
  <si>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</si>
  <si>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</si>
  <si>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</si>
  <si>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</si>
  <si>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</si>
  <si>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</si>
  <si>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</si>
  <si>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</si>
  <si>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</si>
  <si>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</si>
  <si>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</si>
  <si>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</si>
  <si>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</si>
  <si>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</si>
  <si>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</si>
  <si>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</si>
  <si>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</si>
  <si>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</si>
  <si>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</si>
  <si>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</si>
  <si>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</si>
  <si>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</si>
  <si>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</si>
  <si>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</si>
  <si>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</si>
  <si>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</si>
  <si>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</si>
  <si>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</si>
  <si>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</si>
  <si>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</si>
  <si>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</si>
  <si>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</si>
  <si>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</si>
  <si>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</si>
  <si>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</si>
  <si>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</si>
  <si>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</si>
  <si>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</si>
  <si>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</si>
  <si>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</si>
  <si>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</si>
  <si>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</si>
  <si>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</si>
  <si>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</si>
  <si>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</si>
  <si>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</si>
  <si>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</si>
  <si>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</si>
  <si>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</si>
  <si>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</si>
  <si>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</si>
  <si>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</si>
  <si>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</si>
  <si>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</si>
  <si>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</si>
  <si>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</si>
  <si>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</si>
  <si>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</si>
  <si>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</si>
  <si>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</si>
  <si>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</si>
  <si>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</si>
  <si>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</si>
  <si>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</si>
  <si>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</si>
  <si>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</si>
  <si>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</si>
  <si>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</si>
  <si>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</si>
  <si>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</si>
  <si>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</si>
  <si>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</si>
  <si>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</si>
  <si>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</si>
  <si>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</si>
  <si>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</si>
  <si>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</si>
  <si>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</si>
  <si>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</si>
  <si>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</si>
  <si>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</si>
  <si>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</si>
  <si>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</si>
  <si>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</si>
  <si>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</si>
  <si>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</si>
  <si>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</si>
  <si>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</si>
  <si>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</si>
  <si>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</si>
  <si>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</si>
  <si>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</si>
  <si>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</si>
  <si>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</si>
  <si>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</si>
  <si>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</si>
  <si>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</si>
  <si>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</si>
  <si>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</si>
  <si>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</si>
  <si>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</si>
  <si>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</si>
  <si>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</si>
  <si>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</si>
  <si>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</si>
  <si>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</si>
  <si>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</si>
  <si>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</si>
  <si>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</si>
  <si>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</si>
  <si>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</si>
  <si>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</si>
  <si>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</si>
  <si>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</si>
  <si>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</si>
  <si>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</si>
  <si>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</si>
  <si>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</si>
  <si>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</si>
  <si>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</si>
  <si>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</si>
  <si>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</si>
  <si>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</si>
  <si>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</si>
  <si>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</si>
  <si>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</si>
  <si>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</si>
  <si>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</si>
  <si>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</si>
  <si>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</si>
  <si>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</si>
  <si>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</si>
  <si>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</si>
  <si>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</si>
  <si>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</si>
  <si>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</si>
  <si>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</si>
  <si>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</si>
  <si>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</si>
  <si>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</si>
  <si>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</si>
  <si>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</si>
  <si>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</si>
  <si>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</si>
  <si>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</si>
  <si>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</si>
  <si>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</si>
  <si>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</si>
  <si>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</si>
  <si>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</si>
  <si>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</si>
  <si>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</si>
  <si>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</si>
  <si>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</si>
  <si>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</si>
  <si>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</si>
  <si>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</si>
  <si>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</si>
  <si>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</si>
  <si>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</si>
  <si>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</si>
  <si>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</si>
  <si>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</si>
  <si>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</si>
  <si>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</si>
  <si>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</si>
  <si>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</si>
  <si>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</si>
  <si>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</si>
  <si>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</si>
  <si>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</si>
  <si>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</si>
  <si>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</si>
  <si>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</si>
  <si>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</si>
  <si>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</si>
  <si>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</si>
  <si>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</si>
  <si>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</si>
  <si>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</si>
  <si>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</si>
  <si>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</si>
  <si>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</si>
  <si>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</si>
  <si>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</si>
  <si>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</si>
  <si>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</si>
  <si>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</si>
  <si>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</si>
  <si>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</si>
  <si>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</si>
  <si>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</si>
  <si>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</si>
  <si>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</si>
  <si>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</si>
  <si>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</si>
  <si>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</si>
  <si>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</si>
  <si>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</si>
  <si>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</si>
  <si>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</si>
  <si>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</si>
  <si>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</si>
  <si>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</si>
  <si>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</si>
  <si>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</si>
  <si>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</si>
  <si>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</si>
  <si>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</si>
  <si>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</si>
  <si>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</si>
  <si>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</si>
  <si>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</si>
  <si>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</si>
  <si>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</si>
  <si>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</si>
  <si>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</si>
  <si>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</si>
  <si>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</si>
  <si>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</si>
  <si>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</si>
  <si>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</si>
  <si>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</si>
  <si>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</si>
  <si>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</si>
  <si>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</si>
  <si>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</si>
  <si>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</si>
  <si>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</si>
  <si>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</si>
  <si>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</si>
  <si>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</si>
  <si>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</si>
  <si>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</si>
  <si>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</si>
  <si>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</si>
  <si>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</si>
  <si>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</si>
  <si>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</si>
  <si>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</si>
  <si>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</si>
  <si>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</si>
  <si>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</si>
  <si>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</si>
  <si>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</si>
  <si>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</si>
  <si>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</si>
  <si>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</si>
  <si>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</si>
  <si>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</si>
  <si>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</si>
  <si>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</si>
  <si>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</si>
  <si>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</si>
  <si>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</si>
  <si>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</si>
  <si>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</si>
  <si>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</si>
  <si>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</si>
  <si>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</si>
  <si>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</si>
  <si>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</si>
  <si>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</si>
  <si>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</si>
  <si>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</si>
  <si>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</si>
  <si>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</si>
  <si>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</si>
  <si>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</si>
  <si>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</si>
  <si>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</si>
  <si>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</si>
  <si>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</si>
  <si>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</si>
  <si>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</si>
  <si>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</si>
  <si>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</si>
  <si>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</si>
  <si>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</si>
  <si>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</si>
  <si>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</si>
  <si>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</si>
  <si>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</si>
  <si>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</si>
  <si>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</si>
  <si>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</si>
  <si>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</si>
  <si>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</si>
  <si>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</si>
  <si>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</si>
  <si>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</si>
  <si>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</si>
  <si>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</si>
  <si>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</si>
  <si>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</si>
  <si>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</si>
  <si>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</si>
  <si>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</si>
  <si>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</si>
  <si>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</si>
  <si>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</si>
  <si>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</si>
  <si>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</si>
  <si>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</si>
  <si>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</si>
  <si>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</si>
  <si>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</si>
  <si>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</si>
  <si>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</si>
  <si>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</si>
  <si>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</si>
  <si>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</si>
  <si>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</si>
  <si>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</si>
  <si>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</si>
  <si>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</si>
  <si>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</si>
  <si>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</si>
  <si>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</si>
  <si>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</si>
  <si>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</si>
  <si>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</si>
  <si>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</si>
  <si>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</si>
  <si>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</si>
  <si>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</si>
  <si>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</si>
  <si>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</si>
  <si>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</si>
  <si>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</si>
  <si>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</si>
  <si>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</si>
  <si>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</si>
  <si>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</si>
  <si>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</si>
  <si>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</si>
  <si>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</si>
  <si>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</si>
  <si>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</si>
  <si>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</si>
  <si>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</si>
  <si>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</si>
  <si>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</si>
  <si>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</si>
  <si>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</si>
  <si>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</si>
  <si>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</si>
  <si>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</si>
  <si>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</si>
  <si>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</si>
  <si>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</si>
  <si>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</si>
  <si>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</si>
  <si>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</si>
  <si>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</si>
  <si>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</si>
  <si>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</si>
  <si>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</si>
  <si>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</si>
  <si>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</si>
  <si>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</si>
  <si>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</si>
  <si>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</si>
  <si>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</si>
  <si>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</si>
  <si>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</si>
  <si>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</si>
  <si>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</si>
  <si>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</si>
  <si>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</si>
  <si>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</si>
  <si>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</si>
  <si>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</si>
  <si>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</si>
  <si>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</si>
  <si>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</si>
  <si>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</si>
  <si>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</si>
  <si>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</si>
  <si>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</si>
  <si>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</si>
  <si>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</si>
  <si>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</si>
  <si>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</si>
  <si>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</si>
  <si>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</si>
  <si>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</si>
  <si>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</si>
  <si>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</si>
  <si>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</si>
  <si>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</si>
  <si>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</si>
  <si>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</si>
  <si>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</si>
  <si>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</si>
  <si>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</si>
  <si>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</si>
  <si>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</si>
  <si>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</si>
  <si>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</si>
  <si>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</si>
  <si>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</si>
  <si>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</si>
  <si>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</si>
  <si>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</si>
  <si>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</si>
  <si>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</si>
  <si>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</si>
  <si>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</si>
  <si>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</si>
  <si>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</si>
  <si>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</si>
  <si>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</si>
  <si>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</si>
  <si>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</si>
  <si>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</si>
  <si>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</si>
  <si>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</si>
  <si>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</si>
  <si>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</si>
  <si>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</si>
  <si>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</si>
  <si>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</si>
  <si>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</si>
  <si>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</si>
  <si>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</si>
  <si>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</si>
  <si>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</si>
  <si>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</si>
  <si>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</si>
  <si>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</si>
  <si>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</si>
  <si>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</si>
  <si>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</si>
  <si>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</si>
  <si>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</si>
  <si>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</si>
  <si>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</si>
  <si>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</si>
  <si>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</si>
  <si>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</si>
  <si>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</si>
  <si>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</si>
  <si>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</si>
  <si>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</si>
  <si>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</si>
  <si>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</si>
  <si>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</si>
  <si>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</si>
  <si>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</si>
  <si>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</si>
  <si>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</si>
  <si>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</si>
  <si>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</si>
  <si>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</si>
  <si>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</si>
  <si>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</si>
  <si>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</si>
  <si>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</si>
  <si>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</si>
  <si>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</si>
  <si>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</si>
  <si>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</si>
  <si>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</si>
  <si>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</si>
  <si>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</si>
  <si>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</si>
  <si>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</si>
  <si>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</si>
  <si>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</si>
  <si>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</si>
  <si>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</si>
  <si>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</si>
  <si>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</si>
  <si>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</si>
  <si>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</si>
  <si>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</si>
  <si>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</si>
  <si>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</si>
  <si>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</si>
  <si>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</si>
  <si>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</si>
  <si>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</si>
  <si>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</si>
  <si>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</si>
  <si>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</si>
  <si>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</si>
  <si>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</si>
  <si>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</si>
  <si>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</si>
  <si>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</si>
  <si>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</si>
  <si>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</si>
  <si>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</si>
  <si>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</si>
  <si>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</si>
  <si>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</si>
  <si>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</si>
  <si>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</si>
  <si>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</si>
  <si>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</si>
  <si>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</si>
  <si>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</si>
  <si>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</si>
  <si>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</si>
  <si>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</si>
  <si>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</si>
  <si>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</si>
  <si>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</si>
  <si>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</si>
  <si>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</si>
  <si>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</si>
  <si>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</si>
  <si>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</si>
  <si>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</si>
  <si>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</si>
  <si>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</si>
  <si>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</si>
  <si>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</si>
  <si>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</si>
  <si>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</si>
  <si>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</si>
  <si>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</si>
  <si>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</si>
  <si>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</si>
  <si>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</si>
  <si>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</si>
  <si>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</si>
  <si>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</si>
  <si>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</si>
  <si>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</si>
  <si>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</si>
  <si>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</si>
  <si>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</si>
  <si>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</si>
  <si>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</si>
  <si>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</si>
  <si>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</si>
  <si>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</si>
  <si>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</si>
  <si>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</si>
  <si>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</si>
  <si>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</si>
  <si>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</si>
  <si>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</si>
  <si>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</si>
  <si>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</si>
  <si>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</si>
  <si>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</si>
  <si>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</si>
  <si>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</si>
  <si>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</si>
  <si>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</si>
  <si>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</si>
  <si>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</si>
  <si>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</si>
  <si>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</si>
  <si>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</si>
  <si>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</si>
  <si>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</si>
  <si>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</si>
  <si>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</si>
  <si>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</si>
  <si>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</si>
  <si>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</si>
  <si>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</si>
  <si>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</si>
  <si>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</si>
  <si>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</si>
  <si>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</si>
  <si>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</si>
  <si>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</si>
  <si>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</si>
  <si>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</si>
  <si>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</si>
  <si>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</si>
  <si>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</si>
  <si>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</si>
  <si>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</si>
  <si>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</si>
  <si>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</si>
  <si>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</si>
  <si>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</si>
  <si>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</si>
  <si>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</si>
  <si>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</si>
  <si>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</si>
  <si>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</si>
  <si>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</si>
  <si>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</si>
  <si>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</si>
  <si>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</si>
  <si>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</si>
  <si>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</si>
  <si>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</si>
  <si>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</si>
  <si>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</si>
  <si>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</si>
  <si>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</si>
  <si>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</si>
  <si>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</si>
  <si>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</si>
  <si>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</si>
  <si>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</si>
  <si>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</si>
  <si>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</si>
  <si>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</si>
  <si>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</si>
  <si>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</si>
  <si>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</si>
  <si>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</si>
  <si>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</si>
  <si>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</si>
  <si>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</si>
  <si>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</si>
  <si>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</si>
  <si>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</si>
  <si>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</si>
  <si>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</si>
  <si>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</si>
  <si>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</si>
  <si>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</si>
  <si>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</si>
  <si>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</si>
  <si>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</si>
  <si>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</si>
  <si>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</si>
  <si>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</si>
  <si>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</si>
  <si>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</si>
  <si>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</si>
  <si>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</si>
  <si>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</si>
  <si>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</si>
  <si>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</si>
  <si>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</si>
  <si>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</si>
  <si>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</si>
  <si>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</si>
  <si>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</si>
  <si>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</si>
  <si>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</si>
  <si>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</si>
  <si>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</si>
  <si>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</si>
  <si>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</si>
  <si>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</si>
  <si>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</si>
  <si>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</si>
  <si>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</si>
  <si>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</si>
  <si>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</si>
  <si>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</si>
  <si>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</si>
  <si>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</si>
  <si>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</si>
  <si>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</si>
  <si>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</si>
  <si>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</si>
  <si>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</si>
  <si>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</si>
  <si>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</si>
  <si>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</si>
  <si>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</si>
  <si>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</si>
  <si>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</si>
  <si>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</si>
  <si>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</si>
  <si>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</si>
  <si>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</si>
  <si>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</si>
  <si>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</si>
  <si>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</si>
  <si>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</si>
  <si>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</si>
  <si>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</si>
  <si>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</si>
  <si>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</si>
  <si>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</si>
  <si>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</si>
  <si>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</si>
  <si>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</si>
  <si>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</si>
  <si>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</si>
  <si>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</si>
  <si>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</si>
  <si>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</si>
  <si>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</si>
  <si>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</si>
  <si>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</si>
  <si>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</si>
  <si>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</si>
  <si>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</si>
  <si>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</si>
  <si>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</si>
  <si>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</si>
  <si>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</si>
  <si>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</si>
  <si>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</si>
  <si>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</si>
  <si>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</si>
  <si>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</si>
  <si>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</si>
  <si>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</si>
  <si>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</si>
  <si>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</si>
  <si>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</si>
  <si>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</si>
  <si>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</si>
  <si>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</si>
  <si>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</si>
  <si>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</si>
  <si>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</si>
  <si>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</si>
  <si>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</si>
  <si>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</si>
  <si>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</si>
  <si>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</si>
  <si>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</si>
  <si>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</si>
  <si>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</si>
  <si>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</si>
  <si>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</si>
  <si>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</si>
  <si>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</si>
  <si>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</si>
  <si>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</si>
  <si>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</si>
  <si>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</si>
  <si>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</si>
  <si>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</si>
  <si>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</si>
  <si>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</si>
  <si>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</si>
  <si>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</si>
  <si>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</si>
  <si>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</si>
  <si>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</si>
  <si>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</si>
  <si>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</si>
  <si>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</si>
  <si>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</si>
  <si>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</si>
  <si>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</si>
  <si>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</si>
  <si>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</si>
  <si>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</si>
  <si>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</si>
  <si>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</si>
  <si>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</si>
  <si>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</si>
  <si>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</si>
  <si>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</si>
  <si>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</si>
  <si>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</si>
  <si>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</si>
  <si>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</si>
  <si>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</si>
  <si>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</si>
  <si>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</si>
  <si>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</si>
  <si>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</si>
  <si>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</si>
  <si>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</si>
  <si>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</si>
  <si>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</si>
  <si>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</si>
  <si>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</si>
  <si>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</si>
  <si>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</si>
  <si>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</si>
  <si>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</si>
  <si>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</si>
  <si>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</si>
  <si>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</si>
  <si>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</si>
  <si>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</si>
  <si>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</si>
  <si>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</si>
  <si>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</si>
  <si>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</si>
  <si>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</si>
  <si>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</si>
  <si>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</si>
  <si>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</si>
  <si>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</si>
  <si>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</si>
  <si>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</si>
  <si>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</si>
  <si>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</si>
  <si>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</si>
  <si>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</si>
  <si>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</si>
  <si>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</si>
  <si>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</si>
  <si>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</si>
  <si>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</si>
  <si>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</si>
  <si>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</si>
  <si>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</si>
  <si>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</si>
  <si>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</si>
  <si>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</si>
  <si>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</si>
  <si>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</si>
  <si>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</si>
  <si>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</si>
  <si>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</si>
  <si>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</si>
  <si>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</si>
  <si>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</si>
  <si>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</si>
  <si>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</si>
  <si>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</si>
  <si>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</si>
  <si>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</si>
  <si>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</si>
  <si>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</si>
  <si>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</si>
  <si>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</si>
  <si>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</si>
  <si>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</si>
  <si>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</si>
  <si>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</si>
  <si>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</si>
  <si>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</si>
  <si>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</si>
  <si>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</si>
  <si>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</si>
  <si>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</si>
  <si>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</si>
  <si>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</si>
  <si>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</si>
  <si>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</si>
  <si>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</si>
  <si>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</si>
  <si>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</si>
  <si>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</si>
  <si>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</si>
  <si>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</si>
  <si>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</si>
  <si>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</si>
  <si>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</si>
  <si>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</si>
  <si>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</si>
  <si>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</si>
  <si>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</si>
  <si>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</si>
  <si>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</si>
  <si>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</si>
  <si>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</si>
  <si>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</si>
  <si>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</si>
  <si>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</si>
  <si>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</si>
  <si>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</si>
  <si>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</si>
  <si>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</si>
  <si>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</si>
  <si>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</si>
  <si>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</si>
  <si>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</si>
  <si>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</si>
  <si>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</si>
  <si>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</si>
  <si>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</si>
  <si>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</si>
  <si>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</si>
  <si>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</si>
  <si>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</si>
  <si>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</si>
  <si>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</si>
  <si>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</si>
  <si>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</si>
  <si>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</si>
  <si>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</si>
  <si>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</si>
  <si>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</si>
  <si>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</si>
  <si>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</si>
  <si>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</si>
  <si>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</si>
  <si>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</si>
  <si>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</si>
  <si>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</si>
  <si>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</si>
  <si>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</si>
  <si>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</si>
  <si>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</si>
  <si>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</si>
  <si>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</si>
  <si>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</si>
  <si>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</si>
  <si>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</si>
  <si>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</si>
  <si>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</si>
  <si>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</si>
  <si>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</si>
  <si>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</si>
  <si>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</si>
  <si>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</si>
  <si>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</si>
  <si>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</si>
  <si>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</si>
  <si>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</si>
  <si>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</si>
  <si>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</si>
  <si>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</si>
  <si>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</si>
  <si>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</si>
  <si>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</si>
  <si>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</si>
  <si>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</si>
  <si>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</si>
  <si>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</si>
  <si>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</si>
  <si>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</si>
  <si>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</si>
  <si>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</si>
  <si>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</si>
  <si>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</si>
  <si>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</si>
  <si>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</si>
  <si>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</si>
  <si>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</si>
  <si>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</si>
  <si>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</si>
  <si>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</si>
  <si>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</si>
  <si>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</si>
  <si>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</si>
  <si>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</si>
  <si>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</si>
  <si>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</si>
  <si>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</si>
  <si>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</si>
  <si>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</si>
  <si>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</si>
  <si>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</si>
  <si>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</si>
  <si>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</si>
  <si>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</si>
  <si>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</si>
  <si>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</si>
  <si>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</si>
  <si>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</si>
  <si>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</si>
  <si>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</si>
  <si>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</si>
  <si>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</si>
  <si>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</si>
  <si>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</si>
  <si>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</si>
  <si>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</si>
  <si>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</si>
  <si>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</si>
  <si>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</si>
  <si>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</si>
  <si>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</si>
  <si>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</si>
  <si>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</si>
  <si>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</si>
  <si>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</si>
  <si>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</si>
  <si>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</si>
  <si>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</si>
  <si>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</si>
  <si>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</si>
  <si>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</si>
  <si>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</si>
  <si>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</si>
  <si>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</si>
  <si>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</si>
  <si>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</si>
  <si>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</si>
  <si>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</si>
  <si>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</si>
  <si>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</si>
  <si>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</si>
  <si>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</si>
  <si>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</si>
  <si>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</si>
  <si>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</si>
  <si>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</si>
  <si>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</si>
  <si>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</si>
  <si>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</si>
  <si>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</si>
  <si>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</si>
  <si>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</si>
  <si>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</si>
  <si>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</si>
  <si>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</si>
  <si>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</si>
  <si>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</si>
  <si>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</si>
  <si>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</si>
  <si>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</si>
  <si>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</si>
  <si>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</si>
  <si>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</si>
  <si>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</si>
  <si>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</si>
  <si>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</si>
  <si>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</si>
  <si>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</si>
  <si>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</si>
  <si>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</si>
  <si>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</si>
  <si>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</si>
  <si>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</si>
  <si>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</si>
  <si>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</si>
  <si>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</si>
  <si>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</si>
  <si>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</si>
  <si>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</si>
  <si>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</si>
  <si>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</si>
  <si>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</si>
  <si>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</si>
  <si>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</si>
  <si>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</si>
  <si>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</si>
  <si>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</si>
  <si>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</si>
  <si>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</si>
  <si>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</si>
  <si>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</si>
  <si>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</si>
  <si>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</si>
  <si>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</si>
  <si>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</si>
  <si>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</si>
  <si>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</si>
  <si>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</si>
  <si>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</si>
  <si>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</si>
  <si>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</si>
  <si>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</si>
  <si>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</si>
  <si>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</si>
  <si>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</si>
  <si>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</si>
  <si>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</si>
  <si>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</si>
  <si>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</si>
  <si>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</si>
  <si>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</si>
  <si>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</si>
  <si>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</si>
  <si>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</si>
  <si>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</si>
  <si>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</si>
  <si>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</si>
  <si>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</si>
  <si>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</si>
  <si>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</si>
  <si>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</si>
  <si>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</si>
  <si>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</si>
  <si>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</si>
  <si>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</si>
  <si>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</si>
  <si>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</si>
  <si>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</si>
  <si>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</si>
  <si>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</si>
  <si>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</si>
  <si>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</si>
  <si>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</si>
  <si>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</si>
  <si>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</si>
  <si>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</si>
  <si>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</si>
  <si>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</si>
  <si>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</si>
  <si>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</si>
  <si>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</si>
  <si>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</si>
  <si>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</si>
  <si>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</si>
  <si>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</si>
  <si>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</si>
  <si>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</si>
  <si>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</si>
  <si>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</si>
  <si>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</si>
  <si>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</si>
  <si>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</si>
  <si>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</si>
  <si>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</si>
  <si>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</si>
  <si>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</si>
  <si>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</si>
  <si>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</si>
  <si>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</si>
  <si>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</si>
  <si>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</si>
  <si>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</si>
  <si>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</si>
  <si>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</si>
  <si>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</si>
  <si>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</si>
  <si>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</si>
  <si>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</si>
  <si>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</si>
  <si>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</si>
  <si>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</si>
  <si>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</si>
  <si>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</si>
  <si>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</si>
  <si>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</si>
  <si>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</si>
  <si>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</si>
  <si>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</si>
  <si>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</si>
  <si>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</si>
  <si>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</si>
  <si>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</si>
  <si>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</si>
  <si>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</si>
  <si>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</si>
  <si>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</si>
  <si>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</si>
  <si>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</si>
  <si>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</si>
  <si>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</si>
  <si>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</si>
  <si>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</si>
  <si>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</si>
  <si>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</si>
  <si>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</si>
  <si>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</si>
  <si>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</si>
  <si>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</si>
  <si>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</si>
  <si>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</si>
  <si>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</si>
  <si>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</si>
  <si>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</si>
  <si>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</si>
  <si>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</si>
  <si>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</si>
  <si>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</si>
  <si>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</si>
  <si>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</si>
  <si>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</si>
  <si>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</si>
  <si>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</si>
  <si>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</si>
  <si>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</si>
  <si>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</si>
  <si>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</si>
  <si>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</si>
  <si>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</si>
  <si>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</si>
  <si>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</si>
  <si>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</si>
  <si>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</si>
  <si>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</si>
  <si>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</si>
  <si>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</si>
  <si>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</si>
  <si>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</si>
  <si>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</si>
  <si>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</si>
  <si>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</si>
  <si>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</si>
  <si>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</si>
  <si>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</si>
  <si>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</si>
  <si>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</si>
  <si>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</si>
  <si>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</si>
  <si>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</si>
  <si>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</si>
  <si>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</si>
  <si>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</si>
  <si>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</si>
  <si>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</si>
  <si>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</si>
  <si>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</si>
  <si>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</si>
  <si>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</si>
  <si>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</si>
  <si>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</si>
  <si>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</si>
  <si>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</si>
  <si>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</si>
  <si>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</si>
  <si>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</si>
  <si>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</si>
  <si>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</si>
  <si>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</si>
  <si>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</si>
  <si>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</si>
  <si>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</si>
  <si>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</si>
  <si>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</si>
  <si>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</si>
  <si>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</si>
  <si>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</si>
  <si>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</si>
  <si>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</si>
  <si>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</si>
  <si>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</si>
  <si>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</si>
  <si>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</si>
  <si>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</si>
  <si>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</si>
  <si>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</si>
  <si>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</si>
  <si>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</si>
  <si>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</si>
  <si>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</si>
  <si>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</si>
  <si>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</si>
  <si>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</si>
  <si>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</si>
  <si>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</si>
  <si>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</si>
  <si>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</si>
  <si>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</si>
  <si>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</si>
  <si>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</si>
  <si>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</si>
  <si>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</si>
  <si>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</si>
  <si>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</si>
  <si>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</si>
  <si>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</si>
  <si>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</si>
  <si>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</si>
  <si>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</si>
  <si>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</si>
  <si>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</si>
  <si>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</si>
  <si>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</si>
  <si>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</si>
  <si>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</si>
  <si>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</si>
  <si>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</si>
  <si>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</si>
  <si>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</si>
  <si>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</si>
  <si>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</si>
  <si>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</si>
  <si>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</si>
  <si>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</si>
  <si>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</si>
  <si>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</si>
  <si>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</si>
  <si>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</si>
  <si>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</si>
  <si>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</si>
  <si>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</si>
  <si>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</si>
  <si>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</si>
  <si>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</si>
  <si>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</si>
  <si>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</si>
  <si>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</si>
  <si>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</si>
  <si>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</si>
  <si>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</si>
  <si>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</si>
  <si>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</si>
  <si>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</si>
  <si>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</si>
  <si>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</si>
  <si>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</si>
  <si>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</si>
  <si>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</si>
  <si>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</si>
  <si>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</si>
  <si>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</si>
  <si>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</si>
  <si>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</si>
  <si>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</si>
  <si>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</si>
  <si>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</si>
  <si>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</si>
  <si>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</si>
  <si>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</si>
  <si>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</si>
  <si>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</si>
  <si>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</si>
  <si>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</si>
  <si>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</si>
  <si>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</si>
  <si>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</si>
  <si>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</si>
  <si>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</si>
  <si>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</si>
  <si>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</si>
  <si>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</si>
  <si>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</si>
  <si>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</si>
  <si>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</si>
  <si>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</si>
  <si>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</si>
  <si>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</si>
  <si>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</si>
  <si>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</si>
  <si>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</si>
  <si>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</si>
  <si>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</si>
  <si>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</si>
  <si>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</si>
  <si>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</si>
  <si>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</si>
  <si>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</si>
  <si>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</si>
  <si>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</si>
  <si>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</si>
  <si>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</si>
  <si>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</si>
  <si>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</si>
  <si>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</si>
  <si>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</si>
  <si>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</si>
  <si>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</si>
  <si>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</si>
  <si>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</si>
  <si>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</si>
  <si>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</si>
  <si>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</si>
  <si>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</si>
  <si>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</si>
  <si>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</si>
  <si>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</si>
  <si>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</si>
  <si>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</si>
  <si>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</si>
  <si>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</si>
  <si>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</si>
  <si>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</si>
  <si>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</si>
  <si>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</si>
  <si>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</si>
  <si>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</si>
  <si>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</si>
  <si>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</si>
  <si>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</si>
  <si>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</si>
  <si>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</si>
  <si>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</si>
  <si>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</si>
  <si>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</si>
  <si>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</si>
  <si>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</si>
  <si>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</si>
  <si>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</si>
  <si>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</si>
  <si>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</si>
  <si>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</si>
  <si>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</si>
  <si>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</si>
  <si>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</si>
  <si>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</si>
  <si>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</si>
  <si>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</si>
  <si>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</si>
  <si>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</si>
  <si>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</si>
  <si>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</si>
  <si>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</si>
  <si>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</si>
  <si>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</si>
  <si>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</si>
  <si>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</si>
  <si>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</si>
  <si>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</si>
  <si>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</si>
  <si>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</si>
  <si>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</si>
  <si>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</si>
  <si>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</si>
  <si>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</si>
  <si>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</si>
  <si>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</si>
  <si>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</si>
  <si>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</si>
  <si>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</si>
  <si>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</si>
  <si>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</si>
  <si>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</si>
  <si>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</si>
  <si>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</si>
  <si>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</si>
  <si>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</si>
  <si>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</si>
  <si>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</si>
  <si>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</si>
  <si>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</si>
  <si>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</si>
  <si>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</si>
  <si>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</si>
  <si>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</si>
  <si>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</si>
  <si>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</si>
  <si>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</si>
  <si>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</si>
  <si>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</si>
  <si>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</si>
  <si>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</si>
  <si>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</si>
  <si>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</si>
  <si>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</si>
  <si>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</si>
  <si>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</si>
  <si>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</si>
  <si>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</si>
  <si>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</si>
  <si>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</si>
  <si>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</si>
  <si>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</si>
  <si>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</si>
  <si>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</si>
  <si>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</si>
  <si>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</si>
  <si>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</si>
  <si>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</si>
  <si>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</si>
  <si>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</si>
  <si>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</si>
  <si>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</si>
  <si>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</si>
  <si>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</si>
  <si>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</si>
  <si>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</si>
  <si>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</si>
  <si>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</si>
  <si>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</si>
  <si>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</si>
  <si>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</si>
  <si>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</si>
  <si>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</si>
  <si>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</si>
  <si>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</si>
  <si>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</si>
  <si>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</si>
  <si>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</si>
  <si>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</si>
  <si>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</si>
  <si>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</si>
  <si>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</si>
  <si>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</si>
  <si>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</si>
  <si>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</si>
  <si>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</si>
  <si>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</si>
  <si>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</si>
  <si>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</si>
  <si>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</si>
  <si>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</si>
  <si>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</si>
  <si>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</si>
  <si>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</si>
  <si>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</si>
  <si>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</si>
  <si>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</si>
  <si>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</si>
  <si>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</si>
  <si>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</si>
  <si>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</si>
  <si>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</si>
  <si>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</si>
  <si>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</si>
  <si>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</si>
  <si>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</si>
  <si>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</si>
  <si>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</si>
  <si>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</si>
  <si>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</si>
  <si>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</si>
  <si>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</si>
  <si>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</si>
  <si>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</si>
  <si>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</si>
  <si>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</si>
  <si>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</si>
  <si>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</si>
  <si>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</si>
  <si>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</si>
  <si>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</si>
  <si>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</si>
  <si>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</si>
  <si>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</si>
  <si>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</si>
  <si>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</si>
  <si>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</si>
  <si>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</si>
  <si>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</si>
  <si>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</si>
  <si>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</si>
  <si>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</si>
  <si>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</si>
  <si>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</si>
  <si>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</si>
  <si>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</si>
  <si>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</si>
  <si>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</si>
  <si>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</si>
  <si>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</si>
  <si>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</si>
  <si>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</si>
  <si>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</si>
  <si>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</si>
  <si>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</si>
  <si>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</si>
  <si>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</si>
  <si>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</si>
  <si>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</si>
  <si>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</si>
  <si>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</si>
  <si>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</si>
  <si>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</si>
  <si>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</si>
  <si>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</si>
  <si>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</si>
  <si>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</si>
  <si>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</si>
  <si>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</si>
  <si>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</si>
  <si>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</si>
  <si>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</si>
  <si>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</si>
  <si>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</si>
  <si>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</si>
  <si>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</si>
  <si>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</si>
  <si>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</si>
  <si>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</si>
  <si>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</si>
  <si>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</si>
  <si>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</si>
  <si>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</si>
  <si>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</si>
  <si>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</si>
  <si>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</si>
  <si>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</si>
  <si>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</si>
  <si>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</si>
  <si>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</si>
  <si>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</si>
  <si>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</si>
  <si>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</si>
  <si>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</si>
  <si>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</si>
  <si>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</si>
  <si>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</si>
  <si>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</si>
  <si>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</si>
  <si>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</si>
  <si>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</si>
  <si>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</si>
  <si>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</si>
  <si>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</si>
  <si>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</si>
  <si>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</si>
  <si>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</si>
  <si>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</si>
  <si>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</si>
  <si>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</si>
  <si>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</si>
  <si>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</si>
  <si>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</si>
  <si>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</si>
  <si>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</si>
  <si>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</si>
  <si>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</si>
  <si>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</si>
  <si>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</si>
  <si>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</si>
  <si>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</si>
  <si>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</si>
  <si>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</si>
  <si>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</si>
  <si>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</si>
  <si>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</si>
  <si>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</si>
  <si>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</si>
  <si>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</si>
  <si>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</si>
  <si>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</si>
  <si>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</si>
  <si>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</si>
  <si>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</si>
  <si>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</si>
  <si>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</si>
  <si>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</si>
  <si>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</si>
  <si>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</si>
  <si>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</si>
  <si>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</si>
  <si>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</si>
  <si>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</si>
  <si>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</si>
  <si>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</si>
  <si>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</si>
  <si>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</si>
  <si>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</si>
  <si>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</si>
  <si>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</si>
  <si>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</si>
  <si>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</si>
  <si>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</si>
  <si>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</si>
  <si>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</si>
  <si>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</si>
  <si>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</si>
  <si>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</si>
  <si>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</si>
  <si>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</si>
  <si>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</si>
  <si>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</si>
  <si>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</si>
  <si>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</si>
  <si>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</si>
  <si>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</si>
  <si>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</si>
  <si>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</si>
  <si>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</si>
  <si>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</si>
  <si>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</si>
  <si>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</si>
  <si>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</si>
  <si>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</si>
  <si>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</si>
  <si>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</si>
  <si>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</si>
  <si>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</si>
  <si>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</si>
  <si>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</si>
  <si>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</si>
  <si>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</si>
  <si>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</si>
  <si>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</si>
  <si>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</si>
  <si>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</si>
  <si>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</si>
  <si>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</si>
  <si>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</si>
  <si>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</si>
  <si>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</si>
  <si>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</si>
  <si>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</si>
  <si>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</si>
  <si>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</si>
  <si>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</si>
  <si>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</si>
  <si>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</si>
  <si>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</si>
  <si>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</si>
  <si>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</si>
  <si>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</si>
  <si>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</si>
  <si>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</si>
  <si>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</si>
  <si>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</si>
  <si>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</si>
  <si>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</si>
  <si>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</si>
  <si>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</si>
  <si>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</si>
  <si>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</si>
  <si>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</si>
  <si>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</si>
  <si>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</si>
  <si>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</si>
  <si>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</si>
  <si>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</si>
  <si>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</si>
  <si>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</si>
  <si>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</si>
  <si>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</si>
  <si>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</si>
  <si>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</si>
  <si>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</si>
  <si>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</si>
  <si>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</si>
  <si>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</si>
  <si>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</si>
  <si>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</si>
  <si>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</si>
  <si>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</si>
  <si>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</si>
  <si>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</si>
  <si>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</si>
  <si>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</si>
  <si>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</si>
  <si>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</si>
  <si>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</si>
  <si>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</si>
  <si>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</si>
  <si>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</si>
  <si>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</si>
  <si>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</si>
  <si>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</si>
  <si>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</si>
  <si>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</si>
  <si>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</si>
  <si>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</si>
  <si>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</si>
  <si>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</si>
  <si>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</si>
  <si>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</si>
  <si>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</si>
  <si>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</si>
  <si>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</si>
  <si>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</si>
  <si>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</si>
  <si>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</si>
  <si>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</si>
  <si>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</si>
  <si>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</si>
  <si>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</si>
  <si>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</si>
  <si>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</si>
  <si>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</si>
  <si>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</si>
  <si>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</si>
  <si>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</si>
  <si>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</si>
  <si>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</si>
  <si>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</si>
  <si>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</si>
  <si>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</si>
  <si>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</si>
  <si>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</si>
  <si>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</si>
  <si>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</si>
  <si>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</si>
  <si>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</si>
  <si>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</si>
  <si>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</si>
  <si>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</si>
  <si>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</si>
  <si>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</si>
  <si>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</si>
  <si>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</si>
  <si>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</si>
  <si>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</si>
  <si>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</si>
  <si>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</si>
  <si>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</si>
  <si>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</si>
  <si>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</si>
  <si>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</si>
  <si>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</si>
  <si>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</si>
  <si>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</si>
  <si>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</si>
  <si>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</si>
  <si>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</si>
  <si>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</si>
  <si>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</si>
  <si>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</si>
  <si>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</si>
  <si>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</si>
  <si>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</si>
  <si>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</si>
  <si>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</si>
  <si>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</si>
  <si>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</si>
  <si>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</si>
  <si>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</si>
  <si>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</si>
  <si>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</si>
  <si>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</si>
  <si>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</si>
  <si>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</si>
  <si>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</si>
  <si>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</si>
  <si>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</si>
  <si>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</si>
  <si>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</si>
  <si>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</si>
  <si>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</si>
  <si>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</si>
  <si>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</si>
  <si>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</si>
  <si>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</si>
  <si>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</si>
  <si>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</si>
  <si>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</si>
  <si>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</si>
  <si>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</si>
  <si>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</si>
  <si>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</si>
  <si>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</si>
  <si>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</si>
  <si>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</si>
  <si>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</si>
  <si>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</si>
  <si>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</si>
  <si>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</si>
  <si>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</si>
  <si>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</si>
  <si>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</si>
  <si>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</si>
  <si>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</si>
  <si>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</si>
  <si>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</si>
  <si>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</si>
  <si>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</si>
  <si>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</si>
  <si>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</si>
  <si>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</si>
  <si>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</si>
  <si>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</si>
  <si>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</si>
  <si>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</si>
  <si>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</si>
  <si>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</si>
  <si>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</si>
  <si>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</si>
  <si>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</si>
  <si>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</si>
  <si>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</si>
  <si>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</si>
  <si>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</si>
  <si>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</si>
  <si>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</si>
  <si>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</si>
  <si>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</si>
  <si>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</si>
  <si>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</si>
  <si>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</si>
  <si>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</si>
  <si>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</si>
  <si>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</si>
  <si>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</si>
  <si>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</si>
  <si>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</si>
  <si>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</si>
  <si>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</si>
  <si>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</si>
  <si>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</si>
  <si>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</si>
  <si>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</si>
  <si>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</si>
  <si>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</si>
  <si>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</si>
  <si>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</si>
  <si>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</si>
  <si>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</si>
  <si>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</si>
  <si>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</si>
  <si>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</si>
  <si>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</si>
  <si>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</si>
  <si>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</si>
  <si>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</si>
  <si>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</si>
  <si>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</si>
  <si>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</si>
  <si>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</si>
  <si>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</si>
  <si>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</si>
  <si>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</si>
  <si>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</si>
  <si>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</si>
  <si>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</si>
  <si>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</si>
  <si>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</si>
  <si>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</si>
  <si>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</si>
  <si>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</si>
  <si>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</si>
  <si>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</si>
  <si>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</si>
  <si>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</si>
  <si>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</si>
  <si>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</si>
  <si>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</si>
  <si>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</si>
  <si>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</si>
  <si>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</si>
  <si>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</si>
  <si>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</si>
  <si>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</si>
  <si>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</si>
  <si>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</si>
  <si>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</si>
  <si>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</si>
  <si>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</si>
  <si>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</si>
  <si>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</si>
  <si>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</si>
  <si>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</si>
  <si>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</si>
  <si>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</si>
  <si>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</si>
  <si>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</si>
  <si>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</si>
  <si>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</si>
  <si>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</si>
  <si>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</si>
  <si>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</si>
  <si>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</si>
  <si>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</si>
  <si>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</si>
  <si>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</si>
  <si>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</si>
  <si>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</si>
  <si>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</si>
  <si>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</si>
  <si>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</si>
  <si>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</si>
  <si>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</si>
  <si>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</si>
  <si>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</si>
  <si>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</si>
  <si>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</si>
  <si>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</si>
  <si>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</si>
  <si>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</si>
  <si>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</si>
  <si>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</si>
  <si>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</si>
  <si>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</si>
  <si>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</si>
  <si>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</si>
  <si>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</si>
  <si>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</si>
  <si>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</si>
  <si>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</si>
  <si>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</si>
  <si>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</si>
  <si>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</si>
  <si>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</si>
  <si>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</si>
  <si>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</si>
  <si>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</si>
  <si>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</si>
  <si>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</si>
  <si>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</si>
  <si>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</si>
  <si>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</si>
  <si>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</si>
  <si>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</si>
  <si>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</si>
  <si>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</si>
  <si>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</si>
  <si>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</si>
  <si>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</si>
  <si>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</si>
  <si>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</si>
  <si>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</si>
  <si>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</si>
  <si>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</si>
  <si>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</si>
  <si>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</si>
  <si>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</si>
  <si>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</si>
  <si>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</si>
  <si>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</si>
  <si>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</si>
  <si>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</si>
  <si>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</si>
  <si>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</si>
  <si>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</si>
  <si>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</si>
  <si>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</si>
  <si>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</si>
  <si>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</si>
  <si>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</si>
  <si>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</si>
  <si>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</si>
  <si>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</si>
  <si>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</si>
  <si>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</si>
  <si>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</si>
  <si>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</si>
  <si>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</si>
  <si>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</si>
  <si>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</si>
  <si>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</si>
  <si>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</si>
  <si>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</si>
  <si>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</si>
  <si>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</si>
  <si>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</si>
  <si>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</si>
  <si>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</si>
  <si>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</si>
  <si>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</si>
  <si>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</si>
  <si>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</si>
  <si>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</si>
  <si>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</si>
  <si>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</si>
  <si>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</si>
  <si>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</si>
  <si>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</si>
  <si>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</si>
  <si>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</si>
  <si>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</si>
  <si>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</si>
  <si>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</si>
  <si>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</si>
  <si>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</si>
  <si>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</si>
  <si>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</si>
  <si>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</si>
  <si>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</si>
  <si>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</si>
  <si>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</si>
  <si>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</si>
  <si>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</si>
  <si>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</si>
  <si>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</si>
  <si>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</si>
  <si>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</si>
  <si>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</si>
  <si>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</si>
  <si>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</si>
  <si>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</si>
  <si>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</si>
  <si>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</si>
  <si>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</si>
  <si>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</si>
  <si>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</si>
  <si>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</si>
  <si>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</si>
  <si>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</si>
  <si>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</si>
  <si>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</si>
  <si>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</si>
  <si>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</si>
  <si>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</si>
  <si>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</si>
  <si>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</si>
  <si>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</si>
  <si>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</si>
  <si>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</si>
  <si>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</si>
  <si>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</si>
  <si>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</si>
  <si>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</si>
  <si>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</si>
  <si>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</si>
  <si>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</si>
  <si>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</si>
  <si>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</si>
  <si>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</si>
  <si>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</si>
  <si>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</si>
  <si>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</si>
  <si>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</si>
  <si>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</si>
  <si>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</si>
  <si>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</si>
  <si>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</si>
  <si>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</si>
  <si>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</si>
  <si>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</si>
  <si>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</si>
  <si>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</si>
  <si>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</si>
  <si>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</si>
  <si>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</si>
  <si>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</si>
  <si>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</si>
  <si>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</si>
  <si>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</si>
  <si>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</si>
  <si>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</si>
  <si>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</si>
  <si>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</si>
  <si>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</si>
  <si>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</si>
  <si>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</si>
  <si>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</si>
  <si>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</si>
  <si>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</si>
  <si>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</si>
  <si>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</si>
  <si>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</si>
  <si>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</si>
  <si>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</si>
  <si>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</si>
  <si>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</si>
  <si>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</si>
  <si>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</si>
  <si>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</si>
  <si>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</si>
  <si>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</si>
  <si>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</si>
  <si>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</si>
  <si>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</si>
  <si>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</si>
  <si>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</si>
  <si>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</si>
  <si>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</si>
  <si>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</si>
  <si>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</si>
  <si>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</si>
  <si>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</si>
  <si>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</si>
  <si>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</si>
  <si>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</si>
  <si>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</si>
  <si>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</si>
  <si>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</si>
  <si>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</si>
  <si>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</si>
  <si>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</si>
  <si>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</si>
  <si>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</si>
  <si>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</si>
  <si>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</si>
  <si>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</si>
  <si>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</si>
  <si>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</si>
  <si>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</si>
  <si>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</si>
  <si>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</si>
  <si>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</si>
  <si>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</si>
  <si>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</si>
  <si>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</si>
  <si>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</si>
  <si>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</si>
  <si>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</si>
  <si>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</si>
  <si>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</si>
  <si>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</si>
  <si>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</si>
  <si>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</si>
  <si>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</si>
  <si>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</si>
  <si>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</si>
  <si>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</si>
  <si>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</si>
  <si>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</si>
  <si>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</si>
  <si>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</si>
  <si>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</si>
  <si>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</si>
  <si>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</si>
  <si>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</si>
  <si>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</si>
  <si>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</si>
  <si>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</si>
  <si>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</si>
  <si>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</si>
  <si>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</si>
  <si>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</si>
  <si>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</si>
  <si>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</si>
  <si>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</si>
  <si>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</si>
  <si>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</si>
  <si>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</si>
  <si>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</si>
  <si>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</si>
  <si>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</si>
  <si>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</si>
  <si>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</si>
  <si>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</si>
  <si>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</si>
  <si>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</si>
  <si>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</si>
  <si>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</si>
  <si>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</si>
  <si>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</si>
  <si>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</si>
  <si>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</si>
  <si>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</si>
  <si>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</si>
  <si>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</si>
  <si>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</si>
  <si>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</si>
  <si>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</si>
  <si>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</si>
  <si>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</si>
  <si>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</si>
  <si>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</si>
  <si>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</si>
  <si>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</si>
  <si>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</si>
  <si>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</si>
  <si>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</si>
  <si>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</si>
  <si>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</si>
  <si>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</si>
  <si>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</si>
  <si>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</si>
  <si>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</si>
  <si>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</si>
  <si>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</si>
  <si>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</si>
  <si>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</si>
  <si>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</si>
  <si>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</si>
  <si>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</si>
  <si>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</si>
  <si>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</si>
  <si>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</si>
  <si>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</si>
  <si>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</si>
  <si>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</si>
  <si>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</si>
  <si>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</si>
  <si>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</si>
  <si>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</si>
  <si>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</si>
  <si>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</si>
  <si>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</si>
  <si>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</si>
  <si>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</si>
  <si>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</si>
  <si>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</si>
  <si>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</si>
  <si>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</si>
  <si>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</si>
  <si>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</si>
  <si>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</si>
  <si>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</si>
  <si>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</si>
  <si>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</si>
  <si>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</si>
  <si>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</si>
  <si>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</si>
  <si>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</si>
  <si>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</si>
  <si>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</si>
  <si>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</si>
  <si>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</si>
  <si>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</si>
  <si>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</si>
  <si>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</si>
  <si>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</si>
  <si>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</si>
  <si>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</si>
  <si>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</si>
  <si>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</si>
  <si>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</si>
  <si>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</si>
  <si>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</si>
  <si>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</si>
  <si>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</si>
  <si>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</si>
  <si>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</si>
  <si>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</si>
  <si>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</si>
  <si>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</si>
  <si>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</si>
  <si>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</si>
  <si>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</si>
  <si>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</si>
  <si>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</si>
  <si>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</si>
  <si>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</si>
  <si>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</si>
  <si>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</si>
  <si>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</si>
  <si>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</si>
  <si>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</si>
  <si>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</si>
  <si>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</si>
  <si>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</si>
  <si>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</si>
  <si>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</si>
  <si>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</si>
  <si>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</si>
  <si>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</si>
  <si>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</si>
  <si>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</si>
  <si>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</si>
  <si>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</si>
  <si>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</si>
  <si>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</si>
  <si>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</si>
  <si>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</si>
  <si>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</si>
  <si>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</si>
  <si>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</si>
  <si>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</si>
  <si>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</si>
  <si>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</si>
  <si>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</si>
  <si>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</si>
  <si>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</si>
  <si>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</si>
  <si>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</si>
  <si>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</si>
  <si>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</si>
  <si>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</si>
  <si>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</si>
  <si>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</si>
  <si>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</si>
  <si>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</si>
  <si>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</si>
  <si>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</si>
  <si>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</si>
  <si>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</si>
  <si>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</si>
  <si>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</si>
  <si>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</si>
  <si>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</si>
  <si>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</si>
  <si>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</si>
  <si>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</si>
  <si>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</si>
  <si>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</si>
  <si>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</si>
  <si>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</si>
  <si>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</si>
  <si>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</si>
  <si>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</si>
  <si>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</si>
  <si>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</si>
  <si>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</si>
  <si>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</si>
  <si>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</si>
  <si>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</si>
  <si>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</si>
  <si>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</si>
  <si>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</si>
  <si>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</si>
  <si>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</si>
  <si>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</si>
  <si>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</si>
  <si>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</si>
  <si>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</si>
  <si>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</si>
  <si>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</si>
  <si>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</si>
  <si>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</si>
  <si>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</si>
  <si>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</si>
  <si>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</si>
  <si>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</si>
  <si>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</si>
  <si>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</si>
  <si>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</si>
  <si>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</si>
  <si>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</si>
  <si>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</si>
  <si>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</si>
  <si>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</si>
  <si>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</si>
  <si>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</si>
  <si>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</si>
  <si>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</si>
  <si>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</si>
  <si>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</si>
  <si>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</si>
  <si>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</si>
  <si>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</si>
  <si>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</si>
  <si>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</si>
  <si>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</si>
  <si>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</si>
  <si>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</si>
  <si>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</si>
  <si>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</si>
  <si>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</si>
  <si>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</si>
  <si>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</si>
  <si>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</si>
  <si>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</si>
  <si>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</si>
  <si>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</si>
  <si>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</si>
  <si>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</si>
  <si>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</si>
  <si>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</si>
  <si>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</si>
  <si>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</si>
  <si>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</si>
  <si>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</si>
  <si>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</si>
  <si>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</si>
  <si>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</si>
  <si>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</si>
  <si>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</si>
  <si>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</si>
  <si>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</si>
  <si>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</si>
  <si>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</si>
  <si>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</si>
  <si>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</si>
  <si>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</si>
  <si>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</si>
  <si>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</si>
  <si>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</si>
  <si>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</si>
  <si>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</si>
  <si>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</si>
  <si>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</si>
  <si>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</si>
  <si>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</si>
  <si>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</si>
  <si>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</si>
  <si>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</si>
  <si>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</si>
  <si>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</si>
  <si>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</si>
  <si>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</si>
  <si>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</si>
  <si>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</si>
  <si>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</si>
  <si>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</si>
  <si>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</si>
  <si>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</si>
  <si>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</si>
  <si>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</si>
  <si>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</si>
  <si>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</si>
  <si>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</si>
  <si>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</si>
  <si>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</si>
  <si>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</si>
  <si>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</si>
  <si>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</si>
  <si>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</si>
  <si>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</si>
  <si>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</si>
  <si>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</si>
  <si>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</si>
  <si>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</si>
  <si>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</si>
  <si>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</si>
  <si>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</si>
  <si>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</si>
  <si>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</si>
  <si>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</si>
  <si>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</si>
  <si>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</si>
  <si>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</si>
  <si>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</si>
  <si>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</si>
  <si>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</si>
  <si>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</si>
  <si>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</si>
  <si>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</si>
  <si>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</si>
  <si>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</si>
  <si>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</si>
  <si>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</si>
  <si>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</si>
  <si>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</si>
  <si>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</si>
  <si>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</si>
  <si>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</si>
  <si>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</si>
  <si>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</si>
  <si>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</si>
  <si>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</si>
  <si>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</si>
  <si>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</si>
  <si>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</si>
  <si>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</si>
  <si>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</si>
  <si>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</si>
  <si>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</si>
  <si>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</si>
  <si>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</si>
  <si>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</si>
  <si>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</si>
  <si>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</si>
  <si>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</si>
  <si>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</si>
  <si>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</si>
  <si>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</si>
  <si>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</si>
  <si>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</si>
  <si>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</si>
  <si>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</si>
  <si>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</si>
  <si>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</si>
  <si>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</si>
  <si>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</si>
  <si>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</si>
  <si>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</si>
  <si>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</si>
  <si>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</si>
  <si>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</si>
  <si>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</si>
  <si>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</si>
  <si>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</si>
  <si>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</si>
  <si>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</si>
  <si>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</si>
  <si>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</si>
  <si>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</si>
  <si>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</si>
  <si>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</si>
  <si>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</si>
  <si>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</si>
  <si>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</si>
  <si>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</si>
  <si>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</si>
  <si>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</si>
  <si>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</si>
  <si>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</si>
  <si>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</si>
  <si>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</si>
  <si>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</si>
  <si>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</si>
  <si>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</si>
  <si>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</si>
  <si>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</si>
  <si>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</si>
  <si>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</si>
  <si>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</si>
  <si>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</si>
  <si>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</si>
  <si>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</si>
  <si>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</si>
  <si>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</si>
  <si>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</si>
  <si>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</si>
  <si>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</si>
  <si>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</si>
  <si>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</si>
  <si>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</si>
  <si>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</si>
  <si>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</si>
  <si>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</si>
  <si>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</si>
  <si>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</si>
  <si>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</si>
  <si>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</si>
  <si>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</si>
  <si>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</si>
  <si>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</si>
  <si>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</si>
  <si>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</si>
  <si>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</si>
  <si>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</si>
  <si>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</si>
  <si>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</si>
  <si>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</si>
  <si>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</si>
  <si>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</si>
  <si>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</si>
  <si>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</si>
  <si>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</si>
  <si>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</si>
  <si>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</si>
  <si>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</si>
  <si>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</si>
  <si>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</si>
  <si>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</si>
  <si>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</si>
  <si>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</si>
  <si>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</si>
  <si>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</si>
  <si>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</si>
  <si>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</si>
  <si>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</si>
  <si>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</si>
  <si>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</si>
  <si>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</si>
  <si>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</si>
  <si>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</si>
  <si>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</si>
  <si>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</si>
  <si>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</si>
  <si>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</si>
  <si>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</si>
  <si>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</si>
  <si>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</si>
  <si>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</si>
  <si>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</si>
  <si>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</si>
  <si>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</si>
  <si>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</si>
  <si>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</si>
  <si>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</si>
  <si>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</si>
  <si>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</si>
  <si>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</si>
  <si>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</si>
  <si>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</si>
  <si>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</si>
  <si>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</si>
  <si>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</si>
  <si>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</si>
  <si>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</si>
  <si>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</si>
  <si>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</si>
  <si>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</si>
  <si>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</si>
  <si>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</si>
  <si>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</si>
  <si>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</si>
  <si>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</si>
  <si>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</si>
  <si>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</si>
  <si>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</si>
  <si>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</si>
  <si>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</si>
  <si>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</si>
  <si>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</si>
  <si>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</si>
  <si>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</si>
  <si>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</si>
  <si>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</si>
  <si>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</si>
  <si>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</si>
  <si>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</si>
  <si>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</si>
  <si>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</si>
  <si>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</si>
  <si>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</si>
  <si>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</si>
  <si>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</si>
  <si>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</si>
  <si>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</si>
  <si>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</si>
  <si>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</si>
  <si>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</si>
  <si>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</si>
  <si>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</si>
  <si>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</si>
  <si>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</si>
  <si>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</si>
  <si>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</si>
  <si>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</si>
  <si>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</si>
  <si>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</si>
  <si>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</si>
  <si>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</si>
  <si>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</si>
  <si>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</si>
  <si>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</si>
  <si>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</si>
  <si>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</si>
  <si>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</si>
  <si>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</si>
  <si>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</si>
  <si>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</si>
  <si>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</si>
  <si>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</si>
  <si>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</si>
  <si>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</si>
  <si>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</si>
  <si>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</si>
  <si>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</si>
  <si>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</si>
  <si>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</si>
  <si>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</si>
  <si>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</si>
  <si>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</si>
  <si>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</si>
  <si>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</si>
  <si>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</si>
  <si>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</si>
  <si>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</si>
  <si>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</si>
  <si>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</si>
  <si>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</si>
  <si>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</si>
  <si>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</si>
  <si>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</si>
  <si>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</si>
  <si>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</si>
  <si>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</si>
  <si>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</si>
  <si>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</si>
  <si>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</si>
  <si>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</si>
  <si>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</si>
  <si>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</si>
  <si>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</si>
  <si>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</si>
  <si>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</si>
  <si>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</si>
  <si>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</si>
  <si>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</si>
  <si>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</si>
  <si>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</si>
  <si>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</si>
  <si>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</si>
  <si>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</si>
  <si>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</si>
  <si>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</si>
  <si>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</si>
  <si>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</si>
  <si>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</si>
  <si>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</si>
  <si>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</si>
  <si>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</si>
  <si>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</si>
  <si>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</si>
  <si>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</si>
  <si>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</si>
  <si>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</si>
  <si>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</si>
  <si>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</si>
  <si>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</si>
  <si>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</si>
  <si>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</si>
  <si>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</si>
  <si>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</si>
  <si>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</si>
  <si>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</si>
  <si>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</si>
  <si>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</si>
  <si>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</si>
  <si>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</si>
  <si>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</si>
  <si>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</si>
  <si>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</si>
  <si>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</si>
  <si>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</si>
  <si>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</si>
  <si>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</si>
  <si>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</si>
  <si>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</si>
  <si>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</si>
  <si>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</si>
  <si>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</si>
  <si>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</si>
  <si>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</si>
  <si>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</si>
  <si>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</si>
  <si>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</si>
  <si>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</si>
  <si>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</si>
  <si>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</si>
  <si>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</si>
  <si>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</si>
  <si>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</si>
  <si>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</si>
  <si>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</si>
  <si>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</si>
  <si>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</si>
  <si>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</si>
  <si>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</si>
  <si>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</si>
  <si>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</si>
  <si>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</si>
  <si>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</si>
  <si>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</si>
  <si>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</si>
  <si>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</si>
  <si>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</si>
  <si>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</si>
  <si>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</si>
  <si>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</si>
  <si>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</si>
  <si>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</si>
  <si>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</si>
  <si>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</si>
  <si>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</si>
  <si>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</si>
  <si>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</si>
  <si>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</si>
  <si>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</si>
  <si>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</si>
  <si>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</si>
  <si>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</si>
  <si>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</si>
  <si>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</si>
  <si>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</si>
  <si>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</si>
  <si>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</si>
  <si>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</si>
  <si>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</si>
  <si>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</si>
  <si>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</si>
  <si>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</si>
  <si>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</si>
  <si>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</si>
  <si>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</si>
  <si>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</si>
  <si>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</si>
  <si>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</si>
  <si>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</si>
  <si>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</si>
  <si>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</si>
  <si>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</si>
  <si>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</si>
  <si>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</si>
  <si>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</si>
  <si>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</si>
  <si>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</si>
  <si>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</si>
  <si>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</si>
  <si>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</si>
  <si>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</si>
  <si>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</si>
  <si>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</si>
  <si>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</si>
  <si>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</si>
  <si>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</si>
  <si>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</si>
  <si>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</si>
  <si>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</si>
  <si>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</si>
  <si>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</si>
  <si>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</si>
  <si>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</si>
  <si>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</si>
  <si>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</si>
  <si>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</si>
  <si>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</si>
  <si>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</si>
  <si>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</si>
  <si>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</si>
  <si>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</si>
  <si>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</si>
  <si>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</si>
  <si>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</si>
  <si>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</si>
  <si>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</si>
  <si>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</si>
  <si>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</si>
  <si>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</si>
  <si>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</si>
  <si>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</si>
  <si>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</si>
  <si>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</si>
  <si>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</si>
  <si>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</si>
  <si>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</si>
  <si>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</si>
  <si>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</si>
  <si>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</si>
  <si>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</si>
  <si>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</si>
  <si>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</si>
  <si>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</si>
  <si>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</si>
  <si>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</si>
  <si>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</si>
  <si>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</si>
  <si>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</si>
  <si>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</si>
  <si>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</si>
  <si>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</si>
  <si>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</si>
  <si>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</si>
  <si>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</si>
  <si>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</si>
  <si>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</si>
  <si>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</si>
  <si>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</si>
  <si>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</si>
  <si>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</si>
  <si>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</si>
  <si>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</si>
  <si>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</si>
  <si>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</si>
  <si>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</si>
  <si>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</si>
  <si>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</si>
  <si>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</si>
  <si>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</si>
  <si>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</si>
  <si>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</si>
  <si>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</si>
  <si>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</si>
  <si>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</si>
  <si>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</si>
  <si>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</si>
  <si>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</si>
  <si>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</si>
  <si>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</si>
  <si>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</si>
  <si>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</si>
  <si>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</si>
  <si>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</si>
  <si>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</si>
  <si>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</si>
  <si>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</si>
  <si>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</si>
  <si>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</si>
  <si>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</si>
  <si>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</si>
  <si>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</si>
  <si>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</si>
  <si>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</si>
  <si>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</si>
  <si>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</si>
  <si>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</si>
  <si>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</si>
  <si>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</si>
  <si>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</si>
  <si>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</si>
  <si>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</si>
  <si>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</si>
  <si>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</si>
  <si>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</si>
  <si>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</si>
  <si>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</si>
  <si>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</si>
  <si>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</si>
  <si>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</si>
  <si>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</si>
  <si>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</si>
  <si>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</si>
  <si>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</si>
  <si>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</si>
  <si>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</si>
  <si>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</si>
  <si>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</si>
  <si>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</si>
  <si>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</si>
  <si>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</si>
  <si>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</si>
  <si>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</si>
  <si>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</si>
  <si>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</si>
  <si>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</si>
  <si>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</si>
  <si>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</si>
  <si>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</si>
  <si>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</si>
  <si>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</si>
  <si>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</si>
  <si>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</si>
  <si>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</si>
  <si>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</si>
  <si>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</si>
  <si>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</si>
  <si>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</si>
  <si>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</si>
  <si>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</si>
  <si>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</si>
  <si>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</si>
  <si>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</si>
  <si>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</si>
  <si>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</si>
  <si>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</si>
  <si>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</si>
  <si>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</si>
  <si>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</si>
  <si>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</si>
  <si>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</si>
  <si>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</si>
  <si>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</si>
  <si>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</si>
  <si>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</si>
  <si>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</si>
  <si>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</si>
  <si>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</si>
  <si>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</si>
  <si>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</si>
  <si>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</si>
  <si>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</si>
  <si>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</si>
  <si>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</si>
  <si>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</si>
  <si>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</si>
  <si>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</si>
  <si>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</si>
  <si>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</si>
  <si>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</si>
  <si>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</si>
  <si>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</si>
  <si>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</si>
  <si>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</si>
  <si>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</si>
  <si>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</si>
  <si>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</si>
  <si>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</si>
  <si>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</si>
  <si>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</si>
  <si>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</si>
  <si>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</si>
  <si>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</si>
  <si>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</si>
  <si>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</si>
  <si>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</si>
  <si>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</si>
  <si>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</si>
  <si>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</si>
  <si>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</si>
  <si>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</si>
  <si>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</si>
  <si>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</si>
  <si>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</si>
  <si>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</si>
  <si>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</si>
  <si>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</si>
  <si>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</si>
  <si>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</si>
  <si>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</si>
  <si>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</si>
  <si>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</si>
  <si>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</si>
  <si>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</si>
  <si>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</si>
  <si>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</si>
  <si>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</si>
  <si>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</si>
  <si>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</si>
  <si>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</si>
  <si>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</si>
  <si>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</si>
  <si>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</si>
  <si>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</si>
  <si>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</si>
  <si>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</si>
  <si>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</si>
  <si>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</si>
  <si>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</si>
  <si>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</si>
  <si>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</si>
  <si>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</si>
  <si>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</si>
  <si>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</si>
  <si>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</si>
  <si>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</si>
  <si>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</si>
  <si>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</si>
  <si>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</si>
  <si>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</si>
  <si>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</si>
  <si>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</si>
  <si>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</si>
  <si>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</si>
  <si>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</si>
  <si>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</si>
  <si>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</si>
  <si>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</si>
  <si>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</si>
  <si>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</si>
  <si>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</si>
  <si>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</si>
  <si>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</si>
  <si>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</si>
  <si>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</si>
  <si>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</si>
  <si>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</si>
  <si>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</si>
  <si>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</si>
  <si>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</si>
  <si>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</si>
  <si>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</si>
  <si>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</si>
  <si>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</si>
  <si>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</si>
  <si>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</si>
  <si>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</si>
  <si>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</si>
  <si>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</si>
  <si>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</si>
  <si>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</si>
  <si>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</si>
  <si>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</si>
  <si>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</si>
  <si>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</si>
  <si>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</si>
  <si>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</si>
  <si>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</si>
  <si>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</si>
  <si>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</si>
  <si>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</si>
  <si>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</si>
  <si>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</si>
  <si>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</si>
  <si>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</si>
  <si>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</si>
  <si>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</si>
  <si>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</si>
  <si>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</si>
  <si>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</si>
  <si>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</si>
  <si>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</si>
  <si>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</si>
  <si>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</si>
  <si>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</si>
  <si>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</si>
  <si>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</si>
  <si>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</si>
  <si>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</si>
  <si>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</si>
  <si>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</si>
  <si>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</si>
  <si>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</si>
  <si>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</si>
  <si>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</si>
  <si>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</si>
  <si>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</si>
  <si>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</si>
  <si>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</si>
  <si>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</si>
  <si>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</si>
  <si>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</si>
  <si>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</si>
  <si>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</si>
  <si>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</si>
  <si>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</si>
  <si>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</si>
  <si>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</si>
  <si>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</si>
  <si>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</si>
  <si>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</si>
  <si>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</si>
  <si>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</si>
  <si>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</si>
  <si>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</si>
  <si>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</si>
  <si>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</si>
  <si>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</si>
  <si>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</si>
  <si>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</si>
  <si>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</si>
  <si>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</si>
  <si>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</si>
  <si>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</si>
  <si>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</si>
  <si>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</si>
  <si>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</si>
  <si>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</si>
  <si>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</si>
  <si>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</si>
  <si>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</si>
  <si>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</si>
  <si>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</si>
  <si>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</si>
  <si>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</si>
  <si>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</si>
  <si>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</si>
  <si>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</si>
  <si>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</si>
  <si>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</si>
  <si>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</si>
  <si>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</si>
  <si>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</si>
  <si>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</si>
  <si>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</si>
  <si>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</si>
  <si>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</si>
  <si>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</si>
  <si>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</si>
  <si>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</si>
  <si>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</si>
  <si>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</si>
  <si>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</si>
  <si>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</si>
  <si>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</si>
  <si>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</si>
  <si>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</si>
  <si>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</si>
  <si>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</si>
  <si>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</si>
  <si>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</si>
  <si>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</si>
  <si>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</si>
  <si>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</si>
  <si>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</si>
  <si>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</si>
  <si>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</si>
  <si>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</si>
  <si>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</si>
  <si>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</si>
  <si>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</si>
  <si>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</si>
  <si>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</si>
  <si>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</si>
  <si>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</si>
  <si>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</si>
  <si>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</si>
  <si>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</si>
  <si>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</si>
  <si>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</si>
  <si>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</si>
  <si>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</si>
  <si>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</si>
  <si>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</si>
  <si>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</si>
  <si>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</si>
  <si>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</si>
  <si>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</si>
  <si>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</si>
  <si>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</si>
  <si>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</si>
  <si>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</si>
  <si>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</si>
  <si>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</si>
  <si>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</si>
  <si>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</si>
  <si>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</si>
  <si>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</si>
  <si>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</si>
  <si>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</si>
  <si>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</si>
  <si>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</si>
  <si>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</si>
  <si>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</si>
  <si>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</si>
  <si>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</si>
  <si>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</si>
  <si>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</si>
  <si>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</si>
  <si>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</si>
  <si>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</si>
  <si>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</si>
  <si>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</si>
  <si>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</si>
  <si>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</si>
  <si>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</si>
  <si>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</si>
  <si>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</si>
  <si>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</si>
  <si>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</si>
  <si>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</si>
  <si>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</si>
  <si>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</si>
  <si>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</si>
  <si>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</si>
  <si>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</si>
  <si>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</si>
  <si>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</si>
  <si>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</si>
  <si>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</si>
  <si>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</si>
  <si>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</si>
  <si>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</si>
  <si>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</si>
  <si>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</si>
  <si>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</si>
  <si>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</si>
  <si>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</si>
  <si>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</si>
  <si>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</si>
  <si>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</si>
  <si>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</si>
  <si>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</si>
  <si>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</si>
  <si>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</si>
  <si>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</si>
  <si>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</si>
  <si>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</si>
  <si>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</si>
  <si>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</si>
  <si>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</si>
  <si>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</si>
  <si>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</si>
  <si>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</si>
  <si>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</si>
  <si>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</si>
  <si>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</si>
  <si>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</si>
  <si>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</si>
  <si>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</si>
  <si>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</si>
  <si>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</si>
  <si>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</si>
  <si>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</si>
  <si>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</si>
  <si>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</si>
  <si>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</si>
  <si>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</si>
  <si>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</si>
  <si>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</si>
  <si>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</si>
  <si>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</si>
  <si>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</si>
  <si>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</si>
  <si>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</si>
  <si>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</si>
  <si>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</si>
  <si>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</si>
  <si>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</si>
  <si>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</si>
  <si>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</si>
  <si>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</si>
  <si>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</si>
  <si>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</si>
  <si>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</si>
  <si>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</si>
  <si>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</si>
  <si>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</si>
  <si>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</si>
  <si>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</si>
  <si>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</si>
  <si>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</si>
  <si>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</si>
  <si>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</si>
  <si>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</si>
  <si>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</si>
  <si>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</si>
  <si>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</si>
  <si>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</si>
  <si>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</si>
  <si>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</si>
  <si>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</si>
  <si>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</si>
  <si>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</si>
  <si>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</si>
  <si>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</si>
  <si>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</si>
  <si>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</si>
  <si>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</si>
  <si>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</si>
  <si>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</si>
  <si>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</si>
  <si>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</si>
  <si>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</si>
  <si>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</si>
  <si>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</si>
  <si>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</si>
  <si>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</si>
  <si>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</si>
  <si>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</si>
  <si>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</si>
  <si>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</si>
  <si>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</si>
  <si>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</si>
  <si>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</si>
  <si>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</si>
  <si>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</si>
  <si>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</si>
  <si>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</si>
  <si>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</si>
  <si>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</si>
  <si>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</si>
  <si>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</si>
  <si>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</si>
  <si>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</si>
  <si>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</si>
  <si>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</si>
  <si>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</si>
  <si>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</si>
  <si>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</si>
  <si>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</si>
  <si>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</si>
  <si>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</si>
  <si>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</si>
  <si>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</si>
  <si>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</si>
  <si>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</si>
  <si>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</si>
  <si>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</si>
  <si>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</si>
  <si>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</si>
  <si>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</si>
  <si>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</si>
  <si>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</si>
  <si>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</si>
  <si>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</si>
  <si>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</si>
  <si>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</si>
  <si>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</si>
  <si>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</si>
  <si>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</si>
  <si>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</si>
  <si>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</si>
  <si>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</si>
  <si>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</si>
  <si>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</si>
  <si>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</si>
  <si>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</si>
  <si>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</si>
  <si>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</si>
  <si>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</si>
  <si>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</si>
  <si>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</si>
  <si>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</si>
  <si>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</si>
  <si>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</si>
  <si>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</si>
  <si>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</si>
  <si>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</si>
  <si>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</si>
  <si>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</si>
  <si>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</si>
  <si>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</si>
  <si>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</si>
  <si>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</si>
  <si>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</si>
  <si>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</si>
  <si>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</si>
  <si>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</si>
  <si>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</si>
  <si>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</si>
  <si>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</si>
  <si>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</si>
  <si>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</si>
  <si>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</si>
  <si>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</si>
  <si>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</si>
  <si>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</si>
  <si>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</si>
  <si>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</si>
  <si>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</si>
  <si>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</si>
  <si>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</si>
  <si>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</si>
  <si>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</si>
  <si>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</si>
  <si>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</si>
  <si>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</si>
  <si>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</si>
  <si>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</si>
  <si>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</si>
  <si>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</si>
  <si>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</si>
  <si>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</si>
  <si>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</si>
  <si>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</si>
  <si>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</si>
  <si>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</si>
  <si>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</si>
  <si>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</si>
  <si>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</si>
  <si>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</si>
  <si>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</si>
  <si>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</si>
  <si>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</si>
  <si>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</si>
  <si>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</si>
  <si>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</si>
  <si>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</si>
  <si>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</si>
  <si>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</si>
  <si>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</si>
  <si>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</si>
  <si>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</si>
  <si>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</si>
  <si>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</si>
  <si>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</si>
  <si>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</si>
  <si>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</si>
  <si>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</si>
  <si>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</si>
  <si>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</si>
  <si>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</si>
  <si>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</si>
  <si>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</si>
  <si>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</si>
  <si>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</si>
  <si>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</si>
  <si>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</si>
  <si>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</si>
  <si>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</si>
  <si>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</si>
  <si>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</si>
  <si>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</si>
  <si>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</si>
  <si>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</si>
  <si>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</si>
  <si>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</si>
  <si>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</si>
  <si>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</si>
  <si>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</si>
  <si>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</si>
  <si>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</si>
  <si>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</si>
  <si>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</si>
  <si>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</si>
  <si>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</si>
  <si>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</si>
  <si>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</si>
  <si>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</si>
  <si>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</si>
  <si>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</si>
  <si>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</si>
  <si>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</si>
  <si>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</si>
  <si>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</si>
  <si>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</si>
  <si>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</si>
  <si>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</si>
  <si>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</si>
  <si>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</si>
  <si>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</si>
  <si>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</si>
  <si>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</si>
  <si>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</si>
  <si>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</si>
  <si>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</si>
  <si>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</si>
  <si>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</si>
  <si>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</si>
  <si>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</si>
  <si>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</si>
  <si>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</si>
  <si>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</si>
  <si>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</si>
  <si>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</si>
  <si>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</si>
  <si>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</si>
  <si>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</si>
  <si>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</si>
  <si>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</si>
  <si>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</si>
  <si>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</si>
  <si>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</si>
  <si>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</si>
  <si>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</si>
  <si>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</si>
  <si>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</si>
  <si>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</si>
  <si>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</si>
  <si>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</si>
  <si>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</si>
  <si>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</si>
  <si>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</si>
  <si>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</si>
  <si>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</si>
  <si>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</si>
  <si>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</si>
  <si>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</si>
  <si>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</si>
  <si>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</si>
  <si>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</si>
  <si>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</si>
  <si>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</si>
  <si>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</si>
  <si>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</si>
  <si>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</si>
  <si>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</si>
  <si>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</si>
  <si>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</si>
  <si>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</si>
  <si>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</si>
  <si>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</si>
  <si>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</si>
  <si>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</si>
  <si>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</si>
  <si>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</si>
  <si>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</si>
  <si>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</si>
  <si>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</si>
  <si>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</si>
  <si>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</si>
  <si>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</si>
  <si>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</si>
  <si>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</si>
  <si>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</si>
  <si>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</si>
  <si>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</si>
  <si>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</si>
  <si>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</si>
  <si>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</si>
  <si>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</si>
  <si>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</si>
  <si>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</si>
  <si>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</si>
  <si>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</si>
  <si>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</si>
  <si>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</si>
  <si>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</si>
  <si>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</si>
  <si>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</si>
  <si>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</si>
  <si>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</si>
  <si>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</si>
  <si>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</si>
  <si>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</si>
  <si>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</si>
  <si>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</si>
  <si>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</si>
  <si>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</si>
  <si>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</si>
  <si>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</si>
  <si>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</si>
  <si>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</si>
  <si>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</si>
  <si>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</si>
  <si>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</si>
  <si>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</si>
  <si>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</si>
  <si>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</si>
  <si>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</si>
  <si>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</si>
  <si>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</si>
  <si>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</si>
  <si>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</si>
  <si>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</si>
  <si>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</si>
  <si>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</si>
  <si>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</si>
  <si>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</si>
  <si>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</si>
  <si>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</si>
  <si>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</si>
  <si>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</si>
  <si>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</si>
  <si>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</si>
  <si>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</si>
  <si>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</si>
  <si>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</si>
  <si>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</si>
  <si>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</si>
  <si>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</si>
  <si>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</si>
  <si>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</si>
  <si>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</si>
  <si>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</si>
  <si>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</si>
  <si>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</si>
  <si>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</si>
  <si>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</si>
  <si>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</si>
  <si>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</si>
  <si>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</si>
  <si>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</si>
  <si>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</si>
  <si>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</si>
  <si>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</si>
  <si>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</si>
  <si>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</si>
  <si>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</si>
  <si>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</si>
  <si>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</si>
  <si>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</si>
  <si>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</si>
  <si>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</si>
  <si>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</si>
  <si>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</si>
  <si>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</si>
  <si>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</si>
  <si>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</si>
  <si>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</si>
  <si>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</si>
  <si>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</si>
  <si>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</si>
  <si>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</si>
  <si>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</si>
  <si>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</si>
  <si>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</si>
  <si>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</si>
  <si>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</si>
  <si>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</si>
  <si>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</si>
  <si>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</si>
  <si>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</si>
  <si>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</si>
  <si>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</si>
  <si>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</si>
  <si>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</si>
  <si>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</si>
  <si>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</si>
  <si>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</si>
  <si>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</si>
  <si>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</si>
  <si>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</si>
  <si>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</si>
  <si>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</si>
  <si>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</si>
  <si>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</si>
  <si>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</si>
  <si>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</si>
  <si>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</si>
  <si>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</si>
  <si>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</si>
  <si>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</si>
  <si>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</si>
  <si>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</si>
  <si>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</si>
  <si>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</si>
  <si>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</si>
  <si>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</si>
  <si>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</si>
  <si>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</si>
  <si>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</si>
  <si>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</si>
  <si>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</si>
  <si>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</si>
  <si>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</si>
  <si>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</si>
  <si>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</si>
  <si>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</si>
  <si>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</si>
  <si>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</si>
  <si>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</si>
  <si>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</si>
  <si>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</si>
  <si>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</si>
  <si>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</si>
  <si>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</si>
  <si>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</si>
  <si>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</si>
  <si>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</si>
  <si>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</si>
  <si>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</si>
  <si>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</si>
  <si>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</si>
  <si>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</si>
  <si>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</si>
  <si>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</si>
  <si>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</si>
  <si>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</si>
  <si>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</si>
  <si>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</si>
  <si>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</si>
  <si>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</si>
  <si>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</si>
  <si>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</si>
  <si>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</si>
  <si>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</si>
  <si>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</si>
  <si>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</si>
  <si>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</si>
  <si>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</si>
  <si>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</si>
  <si>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</si>
  <si>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</si>
  <si>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</si>
  <si>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</si>
  <si>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</si>
  <si>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</si>
  <si>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</si>
  <si>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</si>
  <si>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</si>
  <si>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</si>
  <si>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</si>
  <si>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</si>
  <si>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</si>
  <si>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</si>
  <si>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</si>
  <si>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</si>
  <si>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</si>
  <si>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</si>
  <si>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</si>
  <si>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</si>
  <si>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</si>
  <si>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</si>
  <si>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</si>
  <si>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</si>
  <si>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</si>
  <si>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</si>
  <si>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</si>
  <si>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</si>
  <si>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</si>
  <si>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</si>
  <si>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</si>
  <si>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</si>
  <si>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</si>
  <si>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</si>
  <si>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</si>
  <si>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</si>
  <si>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</si>
  <si>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</si>
  <si>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</si>
  <si>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</si>
  <si>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</si>
  <si>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</si>
  <si>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</si>
  <si>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</si>
  <si>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</si>
  <si>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</si>
  <si>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</si>
  <si>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</si>
  <si>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</si>
  <si>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</si>
  <si>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</si>
  <si>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</si>
  <si>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</si>
  <si>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</si>
  <si>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</si>
  <si>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</si>
  <si>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</si>
  <si>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</si>
  <si>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</si>
  <si>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</si>
  <si>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</si>
  <si>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</si>
  <si>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</si>
  <si>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</si>
  <si>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</si>
  <si>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</si>
  <si>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</si>
  <si>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</si>
  <si>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</si>
  <si>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</si>
  <si>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</si>
  <si>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</si>
  <si>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</si>
  <si>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</si>
  <si>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</si>
  <si>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</si>
  <si>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</si>
  <si>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</si>
  <si>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</si>
  <si>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</si>
  <si>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</si>
  <si>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</si>
  <si>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</si>
  <si>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</si>
  <si>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</si>
  <si>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</si>
  <si>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</si>
  <si>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</si>
  <si>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</si>
  <si>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</si>
  <si>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</si>
  <si>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</si>
  <si>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</si>
  <si>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</si>
  <si>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</si>
  <si>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</si>
  <si>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</si>
  <si>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</si>
  <si>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</si>
  <si>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</si>
  <si>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</si>
  <si>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</si>
  <si>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</si>
  <si>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</si>
  <si>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</si>
  <si>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</si>
  <si>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</si>
  <si>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</si>
  <si>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</si>
  <si>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</si>
  <si>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</si>
  <si>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</si>
  <si>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</si>
  <si>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</si>
  <si>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</si>
  <si>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</si>
  <si>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</si>
  <si>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</si>
  <si>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</si>
  <si>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</si>
  <si>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</si>
  <si>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</si>
  <si>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</si>
  <si>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</si>
  <si>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</si>
  <si>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</si>
  <si>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</si>
  <si>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</si>
  <si>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</si>
  <si>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</si>
  <si>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</si>
  <si>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</si>
  <si>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</si>
  <si>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</si>
  <si>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</si>
  <si>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</si>
  <si>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</si>
  <si>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</si>
  <si>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</si>
  <si>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</si>
  <si>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</si>
  <si>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</si>
  <si>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</si>
  <si>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</si>
  <si>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</si>
  <si>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</si>
  <si>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</si>
  <si>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</si>
  <si>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</si>
  <si>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</si>
  <si>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</si>
  <si>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</si>
  <si>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</si>
  <si>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</si>
  <si>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</si>
  <si>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</si>
  <si>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</si>
  <si>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</si>
  <si>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</si>
  <si>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</si>
  <si>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</si>
  <si>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</si>
  <si>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</si>
  <si>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</si>
  <si>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</si>
  <si>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</si>
  <si>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</si>
  <si>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</si>
  <si>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</si>
  <si>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</si>
  <si>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</si>
  <si>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</si>
  <si>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</si>
  <si>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</si>
  <si>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</si>
  <si>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</si>
  <si>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</si>
  <si>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</si>
  <si>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</si>
  <si>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</si>
  <si>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</si>
  <si>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</si>
  <si>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</si>
  <si>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</si>
  <si>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</si>
  <si>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</si>
  <si>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</si>
  <si>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</si>
  <si>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</si>
  <si>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</si>
  <si>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</si>
  <si>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</si>
  <si>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</si>
  <si>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</si>
  <si>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</si>
  <si>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</si>
  <si>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</si>
  <si>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</si>
  <si>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</si>
  <si>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</si>
  <si>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</si>
  <si>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</si>
  <si>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</si>
  <si>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</si>
  <si>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</si>
  <si>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</si>
  <si>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</si>
  <si>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</si>
  <si>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</si>
  <si>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</si>
  <si>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</si>
  <si>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</si>
  <si>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</si>
  <si>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</si>
  <si>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</si>
  <si>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</si>
  <si>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</si>
  <si>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</si>
  <si>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</si>
  <si>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</si>
  <si>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</si>
  <si>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</si>
  <si>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</si>
  <si>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</si>
  <si>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</si>
  <si>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</si>
  <si>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</si>
  <si>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</si>
  <si>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</si>
  <si>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</si>
  <si>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</si>
  <si>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</si>
  <si>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</si>
  <si>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</si>
  <si>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</si>
  <si>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</si>
  <si>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</si>
  <si>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</si>
  <si>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</si>
  <si>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</si>
  <si>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</si>
  <si>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</si>
  <si>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</si>
  <si>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</si>
  <si>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</si>
  <si>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</si>
  <si>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</si>
  <si>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</si>
  <si>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</si>
  <si>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</si>
  <si>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</si>
  <si>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</si>
  <si>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</si>
  <si>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</si>
  <si>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</si>
  <si>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</si>
  <si>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</si>
  <si>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</si>
  <si>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</si>
  <si>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</si>
  <si>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</si>
  <si>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</si>
  <si>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</si>
  <si>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</si>
  <si>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</si>
  <si>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</si>
  <si>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</si>
  <si>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</si>
  <si>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</si>
  <si>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</si>
  <si>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</si>
  <si>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</si>
  <si>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</si>
  <si>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</si>
  <si>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</si>
  <si>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</si>
  <si>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</si>
  <si>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</si>
  <si>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</si>
  <si>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</si>
  <si>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</si>
  <si>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</si>
  <si>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</si>
  <si>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</si>
  <si>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</si>
  <si>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</si>
  <si>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</si>
  <si>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</si>
  <si>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</si>
  <si>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</si>
  <si>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</si>
  <si>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</si>
  <si>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</si>
  <si>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</si>
  <si>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</si>
  <si>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</si>
  <si>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</si>
  <si>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</si>
  <si>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</si>
  <si>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</si>
  <si>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</si>
  <si>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</si>
  <si>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</si>
  <si>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</si>
  <si>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</si>
  <si>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</si>
  <si>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</si>
  <si>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</si>
  <si>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</si>
  <si>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</si>
  <si>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</si>
  <si>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</si>
  <si>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</si>
  <si>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</si>
  <si>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</si>
  <si>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</si>
  <si>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</si>
  <si>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</si>
  <si>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</si>
  <si>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</si>
  <si>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</si>
  <si>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</si>
  <si>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</si>
  <si>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</si>
  <si>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</si>
  <si>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</si>
  <si>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</si>
  <si>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</si>
  <si>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</si>
  <si>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</si>
  <si>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</si>
  <si>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</si>
  <si>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</si>
  <si>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</si>
  <si>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</si>
  <si>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</si>
  <si>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</si>
  <si>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</si>
  <si>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</si>
  <si>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</si>
  <si>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</si>
  <si>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</si>
  <si>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</si>
  <si>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</si>
  <si>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</si>
  <si>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</si>
  <si>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</si>
  <si>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</si>
  <si>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</si>
  <si>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</si>
  <si>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</si>
  <si>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</si>
  <si>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</si>
  <si>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</si>
  <si>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</si>
  <si>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</si>
  <si>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</si>
  <si>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</si>
  <si>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</si>
  <si>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</si>
  <si>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</si>
  <si>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</si>
  <si>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</si>
  <si>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</si>
  <si>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</si>
  <si>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</si>
  <si>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</si>
  <si>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</si>
  <si>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</si>
  <si>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</si>
  <si>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</si>
  <si>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</si>
  <si>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</si>
  <si>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</si>
  <si>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</si>
  <si>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</si>
  <si>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</si>
  <si>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</si>
  <si>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</si>
  <si>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</si>
  <si>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</si>
  <si>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</si>
  <si>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</si>
  <si>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</si>
  <si>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</si>
  <si>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</si>
  <si>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</si>
  <si>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</si>
  <si>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</si>
  <si>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</si>
  <si>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</si>
  <si>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</si>
  <si>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</si>
  <si>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</si>
  <si>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</si>
  <si>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</si>
  <si>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</si>
  <si>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</si>
  <si>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</si>
  <si>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</si>
  <si>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</si>
  <si>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</si>
  <si>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</si>
  <si>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</si>
  <si>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</si>
  <si>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</si>
  <si>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</si>
  <si>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</si>
  <si>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</si>
  <si>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</si>
  <si>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</si>
  <si>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</si>
  <si>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</si>
  <si>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</si>
  <si>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</si>
  <si>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</si>
  <si>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</si>
  <si>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</si>
  <si>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</si>
  <si>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</si>
  <si>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</si>
  <si>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</si>
  <si>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</si>
  <si>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</si>
  <si>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</si>
  <si>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</si>
  <si>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</si>
  <si>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</si>
  <si>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</si>
  <si>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</si>
  <si>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</si>
  <si>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</si>
  <si>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</si>
  <si>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</si>
  <si>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</si>
  <si>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</si>
  <si>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</si>
  <si>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</si>
  <si>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</si>
  <si>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</si>
  <si>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</si>
  <si>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</si>
  <si>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</si>
  <si>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</si>
  <si>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</si>
  <si>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</si>
  <si>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</si>
  <si>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</si>
  <si>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</si>
  <si>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</si>
  <si>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</si>
  <si>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</si>
  <si>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</si>
  <si>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</si>
  <si>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</si>
  <si>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</si>
  <si>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</si>
  <si>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</si>
  <si>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</si>
  <si>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</si>
  <si>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</si>
  <si>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</si>
  <si>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</si>
  <si>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</si>
  <si>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</si>
  <si>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</si>
  <si>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</si>
  <si>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</si>
  <si>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</si>
  <si>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</si>
  <si>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</si>
  <si>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</si>
  <si>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</si>
  <si>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</si>
  <si>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</si>
  <si>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</si>
  <si>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</si>
  <si>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</si>
  <si>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</si>
  <si>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</si>
  <si>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</si>
  <si>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</si>
  <si>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</si>
  <si>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</si>
  <si>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</si>
  <si>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</si>
  <si>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</si>
  <si>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</si>
  <si>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</si>
  <si>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</si>
  <si>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</si>
  <si>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</si>
  <si>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</si>
  <si>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</si>
  <si>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</si>
  <si>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</si>
  <si>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</si>
  <si>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</si>
  <si>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</si>
  <si>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</si>
  <si>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</si>
  <si>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</si>
  <si>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</si>
  <si>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</si>
  <si>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</si>
  <si>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</si>
  <si>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</si>
  <si>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</si>
  <si>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</si>
  <si>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</si>
  <si>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</si>
  <si>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</si>
  <si>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</si>
  <si>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</si>
  <si>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</si>
  <si>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</si>
  <si>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</si>
  <si>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</si>
  <si>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</si>
  <si>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</si>
  <si>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</si>
  <si>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</si>
  <si>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</si>
  <si>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</si>
  <si>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</si>
  <si>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</si>
  <si>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</si>
  <si>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</si>
  <si>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</si>
  <si>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</si>
  <si>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</si>
  <si>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</si>
  <si>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</si>
  <si>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</si>
  <si>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</si>
  <si>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</si>
  <si>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</si>
  <si>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</si>
  <si>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</si>
  <si>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</si>
  <si>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</si>
  <si>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</si>
  <si>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</si>
  <si>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</si>
  <si>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</si>
  <si>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</si>
  <si>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</si>
  <si>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</si>
  <si>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</si>
  <si>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</si>
  <si>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</si>
  <si>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</si>
  <si>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</si>
  <si>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</si>
  <si>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</si>
  <si>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</si>
  <si>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</si>
  <si>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</si>
  <si>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</si>
  <si>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</si>
  <si>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</si>
  <si>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</si>
  <si>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</si>
  <si>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</si>
  <si>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</si>
  <si>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</si>
  <si>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</si>
  <si>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</si>
  <si>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</si>
  <si>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</si>
  <si>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</si>
  <si>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</si>
  <si>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</si>
  <si>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</si>
  <si>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</si>
  <si>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</si>
  <si>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</si>
  <si>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</si>
  <si>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</si>
  <si>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</si>
  <si>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</si>
  <si>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</si>
  <si>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</si>
  <si>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</si>
  <si>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</si>
  <si>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</si>
  <si>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</si>
  <si>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</si>
  <si>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</si>
  <si>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</si>
  <si>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</si>
  <si>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</si>
  <si>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</si>
  <si>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</si>
  <si>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</si>
  <si>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</si>
  <si>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</si>
  <si>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</si>
  <si>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</si>
  <si>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</si>
  <si>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</si>
  <si>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</si>
  <si>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</si>
  <si>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</si>
  <si>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</si>
  <si>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</si>
  <si>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</si>
  <si>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</si>
  <si>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</si>
  <si>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</si>
  <si>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</si>
  <si>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</si>
  <si>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</si>
  <si>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</si>
  <si>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</si>
  <si>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</si>
  <si>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</si>
  <si>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</si>
  <si>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</si>
  <si>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</si>
  <si>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</si>
  <si>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</si>
  <si>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</si>
  <si>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</si>
  <si>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</si>
  <si>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</si>
  <si>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</si>
  <si>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</si>
  <si>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</si>
  <si>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</si>
  <si>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</si>
  <si>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</si>
  <si>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</si>
  <si>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</si>
  <si>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</si>
  <si>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</si>
  <si>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</si>
  <si>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</si>
  <si>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</si>
  <si>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</si>
  <si>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</si>
  <si>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</si>
  <si>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</si>
  <si>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</si>
  <si>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</si>
  <si>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</si>
  <si>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</si>
  <si>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</si>
  <si>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</si>
  <si>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</si>
  <si>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</si>
  <si>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</si>
  <si>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</si>
  <si>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</si>
  <si>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</si>
  <si>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</si>
  <si>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</si>
  <si>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</si>
  <si>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</si>
  <si>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</si>
  <si>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</si>
  <si>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</si>
  <si>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</si>
  <si>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</si>
  <si>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</si>
  <si>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</si>
  <si>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</si>
  <si>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</si>
  <si>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</si>
  <si>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</si>
  <si>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</si>
  <si>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</si>
  <si>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</si>
  <si>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</si>
  <si>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</si>
  <si>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</si>
  <si>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</si>
  <si>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</si>
  <si>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</si>
  <si>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</si>
  <si>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</si>
  <si>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</si>
  <si>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</si>
  <si>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</si>
  <si>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</si>
  <si>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</si>
  <si>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</si>
  <si>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</si>
  <si>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</si>
  <si>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</si>
  <si>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</si>
  <si>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</si>
  <si>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</si>
  <si>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</si>
  <si>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</si>
  <si>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</si>
  <si>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</si>
  <si>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</si>
  <si>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</si>
  <si>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</si>
  <si>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</si>
  <si>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</si>
  <si>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</si>
  <si>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</si>
  <si>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</si>
  <si>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</si>
  <si>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</si>
  <si>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</si>
  <si>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</si>
  <si>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</si>
  <si>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</si>
  <si>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</si>
  <si>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</si>
  <si>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</si>
  <si>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</si>
  <si>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</si>
  <si>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</si>
  <si>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</si>
  <si>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</si>
  <si>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</si>
  <si>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</si>
  <si>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</si>
  <si>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</si>
  <si>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</si>
  <si>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</si>
  <si>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</si>
  <si>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</si>
  <si>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</si>
  <si>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</si>
  <si>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</si>
  <si>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</si>
  <si>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</si>
  <si>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</si>
  <si>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</si>
  <si>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</si>
  <si>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</si>
  <si>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</si>
  <si>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</si>
  <si>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</si>
  <si>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</si>
  <si>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</si>
  <si>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</si>
  <si>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</si>
  <si>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</si>
  <si>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</si>
  <si>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</si>
  <si>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</si>
  <si>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</si>
  <si>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</si>
  <si>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</si>
  <si>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</si>
  <si>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</si>
  <si>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</si>
  <si>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</si>
  <si>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</si>
  <si>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</si>
  <si>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</si>
  <si>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</si>
  <si>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</si>
  <si>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</si>
  <si>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</si>
  <si>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</si>
  <si>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</si>
  <si>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</si>
  <si>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</si>
  <si>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</si>
  <si>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</si>
  <si>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</si>
  <si>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</si>
  <si>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</si>
  <si>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</si>
  <si>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</si>
  <si>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</si>
  <si>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</si>
  <si>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</si>
  <si>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</si>
  <si>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</si>
  <si>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</si>
  <si>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</si>
  <si>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</si>
  <si>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</si>
  <si>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</si>
  <si>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</si>
  <si>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</si>
  <si>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</si>
  <si>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</si>
  <si>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</si>
  <si>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</si>
  <si>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</si>
  <si>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</si>
  <si>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</si>
  <si>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</si>
  <si>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</si>
  <si>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</si>
  <si>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</si>
  <si>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</si>
  <si>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</si>
  <si>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</si>
  <si>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</si>
  <si>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</si>
  <si>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</si>
  <si>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</si>
  <si>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</si>
  <si>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</si>
  <si>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</si>
  <si>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</si>
  <si>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</si>
  <si>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</si>
  <si>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</si>
  <si>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</si>
  <si>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</si>
  <si>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</si>
  <si>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</si>
  <si>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</si>
  <si>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</si>
  <si>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</si>
  <si>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</si>
  <si>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</si>
  <si>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</si>
  <si>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</si>
  <si>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</si>
  <si>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</si>
  <si>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</si>
  <si>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</si>
  <si>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</si>
  <si>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</si>
  <si>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</si>
  <si>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</si>
  <si>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</si>
  <si>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</si>
  <si>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</si>
  <si>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</si>
  <si>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</si>
  <si>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</si>
  <si>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</si>
  <si>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</si>
  <si>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</si>
  <si>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</si>
  <si>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</si>
  <si>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</si>
  <si>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</si>
  <si>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</si>
  <si>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</si>
  <si>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</si>
  <si>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</si>
  <si>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</si>
  <si>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</si>
  <si>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</si>
  <si>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</si>
  <si>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</si>
  <si>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</si>
  <si>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</si>
  <si>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</si>
  <si>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</si>
  <si>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</si>
  <si>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</si>
  <si>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</si>
  <si>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</si>
  <si>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</si>
  <si>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</si>
  <si>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</si>
  <si>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</si>
  <si>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</si>
  <si>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</si>
  <si>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</si>
  <si>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</si>
  <si>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</si>
  <si>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</si>
  <si>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</si>
  <si>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</si>
  <si>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</si>
  <si>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</si>
  <si>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</si>
  <si>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</si>
  <si>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</si>
  <si>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</si>
  <si>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</si>
  <si>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</si>
  <si>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</si>
  <si>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</si>
  <si>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</si>
  <si>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</si>
  <si>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</si>
  <si>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</si>
  <si>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</si>
  <si>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</si>
  <si>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</si>
  <si>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</si>
  <si>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</si>
  <si>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</si>
  <si>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</si>
  <si>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</si>
  <si>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</si>
  <si>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</si>
  <si>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</si>
  <si>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</si>
  <si>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</si>
  <si>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</si>
  <si>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</si>
  <si>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</si>
  <si>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</si>
  <si>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</si>
  <si>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</si>
  <si>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</si>
  <si>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</si>
  <si>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</si>
  <si>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</si>
  <si>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</si>
  <si>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</si>
  <si>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</si>
  <si>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</si>
  <si>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</si>
  <si>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</si>
  <si>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</si>
  <si>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</si>
  <si>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</si>
  <si>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</si>
  <si>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</si>
  <si>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</si>
  <si>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</si>
  <si>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</si>
  <si>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</si>
  <si>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</si>
  <si>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</si>
  <si>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</si>
  <si>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</si>
  <si>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</si>
  <si>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</si>
  <si>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</si>
  <si>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</si>
  <si>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</si>
  <si>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</si>
  <si>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</si>
  <si>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</si>
  <si>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</si>
  <si>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</si>
  <si>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</si>
  <si>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</si>
  <si>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</si>
  <si>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</si>
  <si>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</si>
  <si>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</si>
  <si>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</si>
  <si>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</si>
  <si>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</si>
  <si>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</si>
  <si>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</si>
  <si>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</si>
  <si>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</si>
  <si>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</si>
  <si>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</si>
  <si>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</si>
  <si>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</si>
  <si>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</si>
  <si>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</si>
  <si>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</si>
  <si>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</si>
  <si>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</si>
  <si>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</si>
  <si>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</si>
  <si>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</si>
  <si>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</si>
  <si>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</si>
  <si>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</si>
  <si>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</si>
  <si>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</si>
  <si>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</si>
  <si>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</si>
  <si>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</si>
  <si>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</si>
  <si>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</si>
  <si>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</si>
  <si>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</si>
  <si>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</si>
  <si>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</si>
  <si>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</si>
  <si>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</si>
  <si>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</si>
  <si>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</si>
  <si>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</si>
  <si>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</si>
  <si>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</si>
  <si>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</si>
  <si>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</si>
  <si>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</si>
  <si>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</si>
  <si>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</si>
  <si>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</si>
  <si>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</si>
  <si>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</si>
  <si>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</si>
  <si>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</si>
  <si>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</si>
  <si>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</si>
  <si>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</si>
  <si>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</si>
  <si>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</si>
  <si>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</si>
  <si>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</si>
  <si>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</si>
  <si>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</si>
  <si>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</si>
  <si>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</si>
  <si>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</si>
  <si>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</si>
  <si>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</si>
  <si>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</si>
  <si>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</si>
  <si>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</si>
  <si>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</si>
  <si>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</si>
  <si>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</si>
  <si>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</si>
  <si>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</si>
  <si>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</si>
  <si>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</si>
  <si>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</si>
  <si>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</si>
  <si>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</si>
  <si>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</si>
  <si>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</si>
  <si>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</si>
  <si>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</si>
  <si>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</si>
  <si>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</si>
  <si>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</si>
  <si>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</si>
  <si>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</si>
  <si>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</si>
  <si>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</si>
  <si>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</si>
  <si>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</si>
  <si>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</si>
  <si>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</si>
  <si>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</si>
  <si>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</si>
  <si>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</si>
  <si>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</si>
  <si>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</si>
  <si>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</si>
  <si>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</si>
  <si>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</si>
  <si>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</si>
  <si>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</si>
  <si>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</si>
  <si>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</si>
  <si>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</si>
  <si>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</si>
  <si>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</si>
  <si>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</si>
  <si>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</si>
  <si>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</si>
  <si>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</si>
  <si>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</si>
  <si>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</si>
  <si>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</si>
  <si>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</si>
  <si>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</si>
  <si>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</si>
  <si>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</si>
  <si>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</si>
  <si>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</si>
  <si>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</si>
  <si>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</si>
  <si>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</si>
  <si>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</si>
  <si>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</si>
  <si>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</si>
  <si>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</si>
  <si>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</si>
  <si>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</si>
  <si>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</si>
  <si>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</si>
  <si>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</si>
  <si>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</si>
  <si>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</si>
  <si>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</si>
  <si>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</si>
  <si>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</si>
  <si>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</si>
  <si>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</si>
  <si>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</si>
  <si>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</si>
  <si>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</si>
  <si>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</si>
  <si>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</si>
  <si>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</si>
  <si>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</si>
  <si>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</si>
  <si>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</si>
  <si>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</si>
  <si>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</si>
  <si>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</si>
  <si>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</si>
  <si>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</si>
  <si>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</si>
  <si>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</si>
  <si>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</si>
  <si>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</si>
  <si>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</si>
  <si>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</si>
  <si>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</si>
  <si>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</si>
  <si>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</si>
  <si>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</si>
  <si>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</si>
  <si>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</si>
  <si>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</si>
  <si>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</si>
  <si>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</si>
  <si>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</si>
  <si>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</si>
  <si>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</si>
  <si>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</si>
  <si>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</si>
  <si>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</si>
  <si>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</si>
  <si>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</si>
  <si>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</si>
  <si>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</si>
  <si>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</si>
  <si>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</si>
  <si>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</si>
  <si>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</si>
  <si>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</si>
  <si>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</si>
  <si>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</si>
  <si>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</si>
  <si>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</si>
  <si>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</si>
  <si>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</si>
  <si>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</si>
  <si>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</si>
  <si>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</si>
  <si>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</si>
  <si>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</si>
  <si>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</si>
  <si>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</si>
  <si>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</si>
  <si>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</si>
  <si>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</si>
  <si>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</si>
  <si>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</si>
  <si>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</si>
  <si>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</si>
  <si>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</si>
  <si>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</si>
  <si>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</si>
  <si>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</si>
  <si>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</si>
  <si>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</si>
  <si>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</si>
  <si>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</si>
  <si>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</si>
  <si>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</si>
  <si>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</si>
  <si>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</si>
  <si>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</si>
  <si>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</si>
  <si>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</si>
  <si>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</si>
  <si>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</si>
  <si>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</si>
  <si>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</si>
  <si>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</si>
  <si>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</si>
  <si>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</si>
  <si>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</si>
  <si>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</si>
  <si>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</si>
  <si>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</si>
  <si>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</si>
  <si>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</si>
  <si>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</si>
  <si>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</si>
  <si>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</si>
  <si>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</si>
  <si>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</si>
  <si>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</si>
  <si>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</si>
  <si>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</si>
  <si>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</si>
  <si>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</si>
  <si>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</si>
  <si>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</si>
  <si>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</si>
  <si>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</si>
  <si>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</si>
  <si>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</si>
  <si>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</si>
  <si>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</si>
  <si>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</si>
  <si>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</si>
  <si>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</si>
  <si>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</si>
  <si>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</si>
  <si>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</si>
  <si>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</si>
  <si>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</si>
  <si>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</si>
  <si>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</si>
  <si>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</si>
  <si>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</si>
  <si>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</si>
  <si>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</si>
  <si>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</si>
  <si>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</si>
  <si>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</si>
  <si>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</si>
  <si>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</si>
  <si>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</si>
  <si>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</si>
  <si>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</si>
  <si>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</si>
  <si>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</si>
  <si>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</si>
  <si>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</si>
  <si>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</si>
  <si>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</si>
  <si>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</si>
  <si>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</si>
  <si>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</si>
  <si>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</si>
  <si>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</si>
  <si>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</si>
  <si>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</si>
  <si>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</si>
  <si>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</si>
  <si>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</si>
  <si>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</si>
  <si>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</si>
  <si>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</si>
  <si>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</si>
  <si>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</si>
  <si>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</si>
  <si>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</si>
  <si>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</si>
  <si>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</si>
  <si>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</si>
  <si>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</si>
  <si>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</si>
  <si>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</si>
  <si>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</si>
  <si>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</si>
  <si>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</si>
  <si>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</si>
  <si>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</si>
  <si>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</si>
  <si>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</si>
  <si>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</si>
  <si>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</si>
  <si>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</si>
  <si>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</si>
  <si>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</si>
  <si>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</si>
  <si>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</si>
  <si>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</si>
  <si>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</si>
  <si>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</si>
  <si>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</si>
  <si>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</si>
  <si>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</si>
  <si>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</si>
  <si>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</si>
  <si>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</si>
  <si>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</si>
  <si>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</si>
  <si>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</si>
  <si>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</si>
  <si>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</si>
  <si>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</si>
  <si>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</si>
  <si>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</si>
  <si>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</si>
  <si>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</si>
  <si>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</si>
  <si>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</si>
  <si>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</si>
  <si>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</si>
  <si>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</si>
  <si>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</si>
  <si>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</si>
  <si>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</si>
  <si>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</si>
  <si>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</si>
  <si>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</si>
  <si>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</si>
  <si>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</si>
  <si>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</si>
  <si>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</si>
  <si>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</si>
  <si>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</si>
  <si>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</si>
  <si>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</si>
  <si>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</si>
  <si>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</si>
  <si>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</si>
  <si>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</si>
  <si>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</si>
  <si>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</si>
  <si>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</si>
  <si>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</si>
  <si>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</si>
  <si>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</si>
  <si>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</si>
  <si>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</si>
  <si>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</si>
  <si>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</si>
  <si>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</si>
  <si>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</si>
  <si>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</si>
  <si>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</si>
  <si>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</si>
  <si>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</si>
  <si>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</si>
  <si>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</si>
  <si>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</si>
  <si>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</si>
  <si>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</si>
  <si>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</si>
  <si>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</si>
  <si>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</si>
  <si>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</si>
  <si>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</si>
  <si>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</si>
  <si>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</si>
  <si>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</si>
  <si>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</si>
  <si>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</si>
  <si>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</si>
  <si>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</si>
  <si>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</si>
  <si>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</si>
  <si>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</si>
  <si>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</si>
  <si>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</si>
  <si>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</si>
  <si>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</si>
  <si>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</si>
  <si>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</si>
  <si>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</si>
  <si>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</si>
  <si>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</si>
  <si>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</si>
  <si>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</si>
  <si>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</si>
  <si>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</si>
  <si>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</si>
  <si>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</si>
  <si>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</si>
  <si>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</si>
  <si>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</si>
  <si>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</si>
  <si>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</si>
  <si>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</si>
  <si>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</si>
  <si>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</si>
  <si>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</si>
  <si>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</si>
  <si>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</si>
  <si>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</si>
  <si>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</si>
  <si>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</si>
  <si>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</si>
  <si>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</si>
  <si>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</si>
  <si>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</si>
  <si>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</si>
  <si>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</si>
  <si>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</si>
  <si>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</si>
  <si>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</si>
  <si>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</si>
  <si>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</si>
  <si>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</si>
  <si>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</si>
  <si>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</si>
  <si>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</si>
  <si>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</si>
  <si>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</si>
  <si>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</si>
  <si>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</si>
  <si>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</si>
  <si>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</si>
  <si>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</si>
  <si>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</si>
  <si>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</si>
  <si>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</si>
  <si>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</si>
  <si>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</si>
  <si>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</si>
  <si>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</si>
  <si>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</si>
  <si>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</si>
  <si>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</si>
  <si>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</si>
  <si>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</si>
  <si>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</si>
  <si>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</si>
  <si>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</si>
  <si>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</si>
  <si>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</si>
  <si>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</si>
  <si>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</si>
  <si>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</si>
  <si>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</si>
  <si>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</si>
  <si>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</si>
  <si>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</si>
  <si>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</si>
  <si>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</si>
  <si>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</si>
  <si>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</si>
  <si>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</si>
  <si>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</si>
  <si>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</si>
  <si>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</si>
  <si>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</si>
  <si>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</si>
  <si>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</si>
  <si>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</si>
  <si>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</si>
  <si>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</si>
  <si>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</si>
  <si>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</si>
  <si>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</si>
  <si>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</si>
  <si>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</si>
  <si>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</si>
  <si>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</si>
  <si>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</si>
  <si>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</si>
  <si>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</si>
  <si>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</si>
  <si>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</si>
  <si>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</si>
  <si>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</si>
  <si>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</si>
  <si>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</si>
  <si>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</si>
  <si>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</si>
  <si>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</si>
  <si>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</si>
  <si>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</si>
  <si>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</si>
  <si>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</si>
  <si>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</si>
  <si>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</si>
  <si>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</si>
  <si>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</si>
  <si>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</si>
  <si>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</si>
  <si>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</si>
  <si>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</si>
  <si>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</si>
  <si>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</si>
  <si>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</si>
  <si>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</si>
  <si>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</si>
  <si>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</si>
  <si>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</si>
  <si>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</si>
  <si>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</si>
  <si>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</si>
  <si>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</si>
  <si>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</si>
  <si>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</si>
  <si>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</si>
  <si>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</si>
  <si>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</si>
  <si>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</si>
  <si>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</si>
  <si>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</si>
  <si>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</si>
  <si>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</si>
  <si>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</si>
  <si>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</si>
  <si>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</si>
  <si>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</si>
  <si>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</si>
  <si>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</si>
  <si>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</si>
  <si>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</si>
  <si>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</si>
  <si>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</si>
  <si>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</si>
  <si>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</si>
  <si>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</si>
  <si>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</si>
  <si>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</si>
  <si>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</si>
  <si>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</si>
  <si>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</si>
  <si>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</si>
  <si>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</si>
  <si>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</si>
  <si>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</si>
  <si>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</si>
  <si>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</si>
  <si>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</si>
  <si>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</si>
  <si>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</si>
  <si>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</si>
  <si>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</si>
  <si>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</si>
  <si>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</si>
  <si>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</si>
  <si>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</si>
  <si>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</si>
  <si>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</si>
  <si>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</si>
  <si>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</si>
  <si>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</si>
  <si>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</si>
  <si>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</si>
  <si>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</si>
  <si>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</si>
  <si>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</si>
  <si>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</si>
  <si>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</si>
  <si>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</si>
  <si>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</si>
  <si>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</si>
  <si>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</si>
  <si>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</si>
  <si>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</si>
  <si>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</si>
  <si>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</si>
  <si>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</si>
  <si>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</si>
  <si>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</si>
  <si>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</si>
  <si>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</si>
  <si>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</si>
  <si>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</si>
  <si>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</si>
  <si>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</si>
  <si>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</si>
  <si>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</si>
  <si>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</si>
  <si>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</si>
  <si>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</si>
  <si>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</si>
  <si>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</si>
  <si>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</si>
  <si>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</si>
  <si>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</si>
  <si>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</si>
  <si>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</si>
  <si>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</si>
  <si>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</si>
  <si>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</si>
  <si>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</si>
  <si>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</si>
  <si>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</si>
  <si>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</si>
  <si>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</si>
  <si>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</si>
  <si>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</si>
  <si>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</si>
  <si>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</si>
  <si>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</si>
  <si>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</si>
  <si>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</si>
  <si>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</si>
  <si>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</si>
  <si>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</si>
  <si>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</si>
  <si>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</si>
  <si>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</si>
  <si>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</si>
  <si>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</si>
  <si>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</si>
  <si>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</si>
  <si>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</si>
  <si>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</si>
  <si>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</si>
  <si>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</si>
  <si>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</si>
  <si>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</si>
  <si>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</si>
  <si>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</si>
  <si>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</si>
  <si>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</si>
  <si>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</si>
  <si>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</si>
  <si>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</si>
  <si>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</si>
  <si>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</si>
  <si>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</si>
  <si>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</si>
  <si>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</si>
  <si>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</si>
  <si>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</si>
  <si>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</si>
  <si>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</si>
  <si>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</si>
  <si>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</si>
  <si>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</si>
  <si>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</si>
  <si>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</si>
  <si>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</si>
  <si>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</si>
  <si>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</si>
  <si>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</si>
  <si>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</si>
  <si>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</si>
  <si>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</si>
  <si>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</si>
  <si>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</si>
  <si>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</si>
  <si>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</si>
  <si>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</si>
  <si>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</si>
  <si>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</si>
  <si>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</si>
  <si>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</si>
  <si>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</si>
  <si>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</si>
  <si>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</si>
  <si>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</si>
  <si>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</si>
  <si>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</si>
  <si>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</si>
  <si>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</si>
  <si>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</si>
  <si>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</si>
  <si>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</si>
  <si>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</si>
  <si>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</si>
  <si>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</si>
  <si>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</si>
  <si>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</si>
  <si>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</si>
  <si>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</si>
  <si>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</si>
  <si>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</si>
  <si>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</si>
  <si>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</si>
  <si>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</si>
  <si>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</si>
  <si>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</si>
  <si>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</si>
  <si>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</si>
  <si>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</si>
  <si>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</si>
  <si>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</si>
  <si>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</si>
  <si>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</si>
  <si>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</si>
  <si>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</si>
  <si>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</si>
  <si>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</si>
  <si>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</si>
  <si>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</si>
  <si>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</si>
  <si>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</si>
  <si>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</si>
  <si>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</si>
  <si>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</si>
  <si>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</si>
  <si>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</si>
  <si>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</si>
  <si>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</si>
  <si>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</si>
  <si>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</si>
  <si>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</si>
  <si>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</si>
  <si>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</si>
  <si>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</si>
  <si>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</si>
  <si>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</si>
  <si>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</si>
  <si>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</si>
  <si>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</si>
  <si>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</si>
  <si>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</si>
  <si>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</si>
  <si>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</si>
  <si>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</si>
  <si>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</si>
  <si>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</si>
  <si>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</si>
  <si>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</si>
  <si>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</si>
  <si>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</si>
  <si>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</si>
  <si>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</si>
  <si>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</si>
  <si>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</si>
  <si>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</si>
  <si>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</si>
  <si>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</si>
  <si>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</si>
  <si>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</si>
  <si>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</si>
  <si>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</si>
  <si>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</si>
  <si>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</si>
  <si>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</si>
  <si>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</si>
  <si>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</si>
  <si>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</si>
  <si>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</si>
  <si>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</si>
  <si>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</si>
  <si>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</si>
  <si>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</si>
  <si>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</si>
  <si>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</si>
  <si>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</si>
  <si>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</si>
  <si>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</si>
  <si>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</si>
  <si>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</si>
  <si>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</si>
  <si>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</si>
  <si>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</si>
  <si>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</si>
  <si>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</si>
  <si>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</si>
  <si>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</si>
  <si>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</si>
  <si>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</si>
  <si>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</si>
  <si>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</si>
  <si>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</si>
  <si>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</si>
  <si>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</si>
  <si>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</si>
  <si>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</si>
  <si>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</si>
  <si>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</si>
  <si>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</si>
  <si>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</si>
  <si>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</si>
  <si>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</si>
  <si>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</si>
  <si>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</si>
  <si>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</si>
  <si>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</si>
  <si>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</si>
  <si>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</si>
  <si>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</si>
  <si>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</si>
  <si>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</si>
  <si>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</si>
  <si>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</si>
  <si>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</si>
  <si>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</si>
  <si>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</si>
  <si>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</si>
  <si>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</si>
  <si>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</si>
  <si>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</si>
  <si>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</si>
  <si>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</si>
  <si>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</si>
  <si>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</si>
  <si>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</si>
  <si>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</si>
  <si>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</si>
  <si>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</si>
  <si>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</si>
  <si>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</si>
  <si>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</si>
  <si>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</si>
  <si>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</si>
  <si>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</si>
  <si>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</si>
  <si>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</si>
  <si>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</si>
  <si>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</si>
  <si>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</si>
  <si>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</si>
  <si>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</si>
  <si>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</si>
  <si>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</si>
  <si>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</si>
  <si>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</si>
  <si>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</si>
  <si>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</si>
  <si>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</si>
  <si>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</si>
  <si>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</si>
  <si>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</si>
  <si>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</si>
  <si>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</si>
  <si>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</si>
  <si>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</si>
  <si>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</si>
  <si>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</si>
  <si>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</si>
  <si>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</si>
  <si>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</si>
  <si>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</si>
  <si>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</si>
  <si>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</si>
  <si>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</si>
  <si>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</si>
  <si>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</si>
  <si>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</si>
  <si>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</si>
  <si>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</si>
  <si>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</si>
  <si>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</si>
  <si>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</si>
  <si>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</si>
  <si>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</si>
  <si>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</si>
  <si>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</si>
  <si>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</si>
  <si>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</si>
  <si>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</si>
  <si>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</si>
  <si>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</si>
  <si>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</si>
  <si>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</si>
  <si>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</si>
  <si>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</si>
  <si>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</si>
  <si>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</si>
  <si>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</si>
  <si>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</si>
  <si>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</si>
  <si>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</si>
  <si>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</si>
  <si>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</si>
  <si>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</si>
  <si>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</si>
  <si>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</si>
  <si>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</si>
  <si>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</si>
  <si>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</si>
  <si>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</si>
  <si>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</si>
  <si>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</si>
  <si>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</si>
  <si>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</si>
  <si>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</si>
  <si>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</si>
  <si>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</si>
  <si>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</si>
  <si>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</si>
  <si>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</si>
  <si>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</si>
  <si>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</si>
  <si>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</si>
  <si>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</si>
  <si>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</si>
  <si>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</si>
  <si>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</si>
  <si>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</si>
  <si>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</si>
  <si>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</si>
  <si>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</si>
  <si>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</si>
  <si>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</si>
  <si>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</si>
  <si>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</si>
  <si>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</si>
  <si>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</si>
  <si>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</si>
  <si>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</si>
  <si>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</si>
  <si>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</si>
  <si>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</si>
  <si>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</si>
  <si>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</si>
  <si>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</si>
  <si>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</si>
  <si>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</si>
  <si>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</si>
  <si>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</si>
  <si>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</si>
  <si>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</si>
  <si>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</si>
  <si>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</si>
  <si>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</si>
  <si>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</si>
  <si>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</si>
  <si>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</si>
  <si>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</si>
  <si>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</si>
  <si>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</si>
  <si>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</si>
  <si>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</si>
  <si>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</si>
  <si>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</si>
  <si>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</si>
  <si>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</si>
  <si>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</si>
  <si>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</si>
  <si>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</si>
  <si>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</si>
  <si>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</si>
  <si>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</si>
  <si>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</si>
  <si>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</si>
  <si>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</si>
  <si>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</si>
  <si>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</si>
  <si>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</si>
  <si>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</si>
  <si>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</si>
  <si>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</si>
  <si>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</si>
  <si>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</si>
  <si>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</si>
  <si>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</si>
  <si>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</si>
  <si>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</si>
  <si>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</si>
  <si>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</si>
  <si>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</si>
  <si>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</si>
  <si>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</si>
  <si>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</si>
  <si>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</si>
  <si>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</si>
  <si>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</si>
  <si>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</si>
  <si>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</si>
  <si>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</si>
  <si>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</si>
  <si>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</si>
  <si>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</si>
  <si>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</si>
  <si>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</si>
  <si>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</si>
  <si>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</si>
  <si>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</si>
  <si>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</si>
  <si>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</si>
  <si>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</si>
  <si>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</si>
  <si>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</si>
  <si>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</si>
  <si>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</si>
  <si>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</si>
  <si>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</si>
  <si>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</si>
  <si>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</si>
  <si>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</si>
  <si>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</si>
  <si>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</si>
  <si>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</si>
  <si>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</si>
  <si>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</si>
  <si>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</si>
  <si>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</si>
  <si>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</si>
  <si>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</si>
  <si>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</si>
  <si>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</si>
  <si>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</si>
  <si>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</si>
  <si>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</si>
  <si>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</si>
  <si>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</si>
  <si>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</si>
  <si>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</si>
  <si>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</si>
  <si>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</si>
  <si>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</si>
  <si>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</si>
  <si>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</si>
  <si>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</si>
  <si>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</si>
  <si>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</si>
  <si>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</si>
  <si>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</si>
  <si>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</si>
  <si>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</si>
  <si>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</si>
  <si>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</si>
  <si>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</si>
  <si>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</si>
  <si>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</si>
  <si>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</si>
  <si>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</si>
  <si>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</si>
  <si>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</si>
  <si>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</si>
  <si>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</si>
  <si>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</si>
  <si>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</si>
  <si>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</si>
  <si>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</si>
  <si>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</si>
  <si>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</si>
  <si>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</si>
  <si>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</si>
  <si>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</si>
  <si>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</si>
  <si>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</si>
  <si>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</si>
  <si>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</si>
  <si>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</si>
  <si>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</si>
  <si>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</si>
  <si>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</si>
  <si>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</si>
  <si>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</si>
  <si>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</si>
  <si>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</si>
  <si>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</si>
  <si>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</si>
  <si>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</si>
  <si>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</si>
  <si>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</si>
  <si>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</si>
  <si>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</si>
  <si>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</si>
  <si>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</si>
  <si>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</si>
  <si>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</si>
  <si>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</si>
  <si>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</si>
  <si>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</si>
  <si>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</si>
  <si>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</si>
  <si>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</si>
  <si>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</si>
  <si>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</si>
  <si>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</si>
  <si>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</si>
  <si>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</si>
  <si>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</si>
  <si>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</si>
  <si>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</si>
  <si>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</si>
  <si>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</si>
  <si>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</si>
  <si>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</si>
  <si>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</si>
  <si>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</si>
  <si>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</si>
  <si>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</si>
  <si>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</si>
  <si>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</si>
  <si>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</si>
  <si>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</si>
  <si>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</si>
  <si>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</si>
  <si>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</si>
  <si>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</si>
  <si>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</si>
  <si>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</si>
  <si>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</si>
  <si>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</si>
  <si>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</si>
  <si>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</si>
  <si>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</si>
  <si>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</si>
  <si>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</si>
  <si>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</si>
  <si>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</si>
  <si>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</si>
  <si>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</si>
  <si>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</si>
  <si>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</si>
  <si>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</si>
  <si>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</si>
  <si>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</si>
  <si>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</si>
  <si>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</si>
  <si>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</si>
  <si>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</si>
  <si>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</si>
  <si>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</si>
  <si>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</si>
  <si>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</si>
  <si>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</si>
  <si>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</si>
  <si>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</si>
  <si>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</si>
  <si>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</si>
  <si>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</si>
  <si>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</si>
  <si>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</si>
  <si>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</si>
  <si>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</si>
  <si>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</si>
  <si>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</si>
  <si>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</si>
  <si>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</si>
  <si>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</si>
  <si>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</si>
  <si>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</si>
  <si>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</si>
  <si>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</si>
  <si>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</si>
  <si>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</si>
  <si>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</si>
  <si>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</si>
  <si>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</si>
  <si>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</si>
  <si>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</si>
  <si>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</si>
  <si>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</si>
  <si>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</si>
  <si>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</si>
  <si>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</si>
  <si>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</si>
  <si>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</si>
  <si>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</si>
  <si>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</si>
  <si>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</si>
  <si>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</si>
  <si>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</si>
  <si>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</si>
  <si>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</si>
  <si>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</si>
  <si>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</si>
  <si>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</si>
  <si>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</si>
  <si>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</si>
  <si>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</si>
  <si>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</si>
  <si>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</si>
  <si>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</si>
  <si>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</si>
  <si>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</si>
  <si>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</si>
  <si>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</si>
  <si>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</si>
  <si>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</si>
  <si>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</si>
  <si>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</si>
  <si>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</si>
  <si>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</si>
  <si>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</si>
  <si>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</si>
  <si>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</si>
  <si>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</si>
  <si>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</si>
  <si>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</si>
  <si>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</si>
  <si>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</si>
  <si>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</si>
  <si>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</si>
  <si>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</si>
  <si>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</si>
  <si>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</si>
  <si>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</si>
  <si>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</si>
  <si>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</si>
  <si>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</si>
  <si>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</si>
  <si>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</si>
  <si>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</si>
  <si>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</si>
  <si>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</si>
  <si>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</si>
  <si>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</si>
  <si>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</si>
  <si>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</si>
  <si>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</si>
  <si>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</si>
  <si>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</si>
  <si>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</si>
  <si>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</si>
  <si>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</si>
  <si>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</si>
  <si>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</si>
  <si>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</si>
  <si>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</si>
  <si>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</si>
  <si>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</si>
  <si>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</si>
  <si>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</si>
  <si>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</si>
  <si>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</si>
  <si>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</si>
  <si>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</si>
  <si>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</si>
  <si>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</si>
  <si>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</si>
  <si>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</si>
  <si>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</si>
  <si>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</si>
  <si>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</si>
  <si>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</si>
  <si>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</si>
  <si>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</si>
  <si>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</si>
  <si>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</si>
  <si>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</si>
  <si>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</si>
  <si>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</si>
  <si>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</si>
  <si>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</si>
  <si>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</si>
  <si>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</si>
  <si>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</si>
  <si>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</si>
  <si>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</si>
  <si>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</si>
  <si>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</si>
  <si>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</si>
  <si>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</si>
  <si>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</si>
  <si>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</si>
  <si>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</si>
  <si>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</si>
  <si>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</si>
  <si>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</si>
  <si>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</si>
  <si>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</si>
  <si>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</si>
  <si>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</si>
  <si>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</si>
  <si>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</si>
  <si>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</si>
  <si>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</si>
  <si>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</si>
  <si>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</si>
  <si>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</si>
  <si>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</si>
  <si>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</si>
  <si>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</si>
  <si>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</si>
  <si>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</si>
  <si>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</si>
  <si>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</si>
  <si>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</si>
  <si>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</si>
  <si>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</si>
  <si>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</si>
  <si>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</si>
  <si>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</si>
  <si>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</si>
  <si>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</si>
  <si>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</si>
  <si>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</si>
  <si>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</si>
  <si>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</si>
  <si>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</si>
  <si>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</si>
  <si>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</si>
  <si>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</si>
  <si>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</si>
  <si>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</si>
  <si>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</si>
  <si>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</si>
  <si>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</si>
  <si>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</si>
  <si>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</si>
  <si>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</si>
  <si>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</si>
  <si>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</si>
  <si>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</si>
  <si>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</si>
  <si>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</si>
  <si>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</si>
  <si>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</si>
  <si>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</si>
  <si>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</si>
  <si>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</si>
  <si>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</si>
  <si>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</si>
  <si>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</si>
  <si>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</si>
  <si>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</si>
  <si>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</si>
  <si>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</si>
  <si>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</si>
  <si>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</si>
  <si>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</si>
  <si>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</si>
  <si>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</si>
  <si>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</si>
  <si>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</si>
  <si>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</si>
  <si>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</si>
  <si>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</si>
  <si>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</si>
  <si>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</si>
  <si>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</si>
  <si>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</si>
  <si>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</si>
  <si>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</si>
  <si>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</si>
  <si>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</si>
  <si>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</si>
  <si>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</si>
  <si>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</si>
  <si>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</si>
  <si>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</si>
  <si>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</si>
  <si>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</si>
  <si>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</si>
  <si>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</si>
  <si>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</si>
  <si>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</si>
  <si>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</si>
  <si>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</si>
  <si>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</si>
  <si>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</si>
  <si>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</si>
  <si>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</si>
  <si>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</si>
  <si>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</si>
  <si>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</si>
  <si>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</si>
  <si>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</si>
  <si>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</si>
  <si>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</si>
  <si>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</si>
  <si>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</si>
  <si>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</si>
  <si>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</si>
  <si>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</si>
  <si>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</si>
  <si>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</si>
  <si>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</si>
  <si>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</si>
  <si>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</si>
  <si>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</si>
  <si>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</si>
  <si>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</si>
  <si>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</si>
  <si>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</si>
  <si>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</si>
  <si>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</si>
  <si>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</si>
  <si>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</si>
  <si>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</si>
  <si>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</si>
  <si>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</si>
  <si>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</si>
  <si>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</si>
  <si>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</si>
  <si>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</si>
  <si>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</si>
  <si>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</si>
  <si>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</si>
  <si>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</si>
  <si>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</si>
  <si>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</si>
  <si>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</si>
  <si>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</si>
  <si>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</si>
  <si>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</si>
  <si>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</si>
  <si>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</si>
  <si>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</si>
  <si>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</si>
  <si>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</si>
  <si>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</si>
  <si>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</si>
  <si>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</si>
  <si>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</si>
  <si>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</si>
  <si>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</si>
  <si>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</si>
  <si>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</si>
  <si>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</si>
  <si>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</si>
  <si>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</si>
  <si>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</si>
  <si>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</si>
  <si>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</si>
  <si>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</si>
  <si>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</si>
  <si>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</si>
  <si>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</si>
  <si>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</si>
  <si>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</si>
  <si>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</si>
  <si>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</si>
  <si>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</si>
  <si>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</si>
  <si>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</si>
  <si>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</si>
  <si>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</si>
  <si>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</si>
  <si>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</si>
  <si>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</si>
  <si>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</si>
  <si>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</si>
  <si>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</si>
  <si>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</si>
  <si>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</si>
  <si>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</si>
  <si>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</si>
  <si>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</si>
  <si>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</si>
  <si>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</si>
  <si>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</si>
  <si>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</si>
  <si>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</si>
  <si>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</si>
  <si>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</si>
  <si>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</si>
  <si>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</si>
  <si>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</si>
  <si>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</si>
  <si>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</si>
  <si>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</si>
  <si>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</si>
  <si>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</si>
  <si>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</si>
  <si>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</si>
  <si>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</si>
  <si>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</si>
  <si>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</si>
  <si>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</si>
  <si>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</si>
  <si>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</si>
  <si>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</si>
  <si>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</si>
  <si>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</si>
  <si>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</si>
  <si>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</si>
  <si>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</si>
  <si>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</si>
  <si>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</si>
  <si>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</si>
  <si>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</si>
  <si>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</si>
  <si>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</si>
  <si>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</si>
  <si>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</si>
  <si>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</si>
  <si>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</si>
  <si>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</si>
  <si>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</si>
  <si>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</si>
  <si>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</si>
  <si>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</si>
  <si>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</si>
  <si>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</si>
  <si>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</si>
  <si>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</si>
  <si>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</si>
  <si>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</si>
  <si>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</si>
  <si>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</si>
  <si>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</si>
  <si>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</si>
  <si>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</si>
  <si>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</si>
  <si>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</si>
  <si>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</si>
  <si>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</si>
  <si>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</si>
  <si>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</si>
  <si>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</si>
  <si>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</si>
  <si>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</si>
  <si>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</si>
  <si>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</si>
  <si>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</si>
  <si>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</si>
  <si>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</si>
  <si>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</si>
  <si>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</si>
  <si>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</si>
  <si>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</si>
  <si>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</si>
  <si>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</si>
  <si>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</si>
  <si>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</si>
  <si>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</si>
  <si>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</si>
  <si>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</si>
  <si>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</si>
  <si>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</si>
  <si>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</si>
  <si>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</si>
  <si>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</si>
  <si>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</si>
  <si>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</si>
  <si>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</si>
  <si>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</si>
  <si>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</si>
  <si>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</si>
  <si>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</si>
  <si>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</si>
  <si>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</si>
  <si>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</si>
  <si>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</si>
  <si>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</si>
  <si>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</si>
  <si>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</si>
  <si>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</si>
  <si>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</si>
  <si>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</si>
  <si>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</si>
  <si>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</si>
  <si>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</si>
  <si>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</si>
  <si>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</si>
  <si>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</si>
  <si>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</si>
  <si>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</si>
  <si>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</si>
  <si>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</si>
  <si>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</si>
  <si>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</si>
  <si>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</si>
  <si>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</si>
  <si>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</si>
  <si>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</si>
  <si>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</si>
  <si>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</si>
  <si>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</si>
  <si>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</si>
  <si>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</si>
  <si>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</si>
  <si>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</si>
  <si>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</si>
  <si>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</si>
  <si>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</si>
  <si>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</si>
  <si>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</si>
  <si>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</si>
  <si>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</si>
  <si>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</si>
  <si>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</si>
  <si>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</si>
  <si>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</si>
  <si>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</si>
  <si>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</si>
  <si>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</si>
  <si>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</si>
  <si>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</si>
  <si>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</si>
  <si>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</si>
  <si>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</si>
  <si>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</si>
  <si>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</si>
  <si>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</si>
  <si>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</si>
  <si>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</si>
  <si>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</si>
  <si>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</si>
  <si>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</si>
  <si>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</si>
  <si>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</si>
  <si>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</si>
  <si>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</si>
  <si>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</si>
  <si>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</si>
  <si>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</si>
  <si>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</si>
  <si>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</si>
  <si>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</si>
  <si>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</si>
  <si>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</si>
  <si>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</si>
  <si>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</si>
  <si>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</si>
  <si>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</si>
  <si>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</si>
  <si>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</si>
  <si>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</si>
  <si>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</si>
  <si>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</si>
  <si>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</si>
  <si>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</si>
  <si>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</si>
  <si>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</si>
  <si>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</si>
  <si>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</si>
  <si>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</si>
  <si>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</si>
  <si>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</si>
  <si>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</si>
  <si>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</si>
  <si>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</si>
  <si>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</si>
  <si>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</si>
  <si>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</si>
  <si>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</si>
  <si>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</si>
  <si>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</si>
  <si>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</si>
  <si>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</si>
  <si>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</si>
  <si>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</si>
  <si>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</si>
  <si>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</si>
  <si>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</si>
  <si>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</si>
  <si>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</si>
  <si>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</si>
  <si>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</si>
  <si>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</si>
  <si>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</si>
  <si>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</si>
  <si>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</si>
  <si>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</si>
  <si>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</si>
  <si>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</si>
  <si>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</si>
  <si>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</si>
  <si>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</si>
  <si>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</si>
  <si>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</si>
  <si>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</si>
  <si>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</si>
  <si>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</si>
  <si>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</si>
  <si>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</si>
  <si>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</si>
  <si>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</si>
  <si>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</si>
  <si>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</si>
  <si>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</si>
  <si>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</si>
  <si>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</si>
  <si>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</si>
  <si>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</si>
  <si>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</si>
  <si>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</si>
  <si>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</si>
  <si>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</si>
  <si>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</si>
  <si>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</si>
  <si>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</si>
  <si>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</si>
  <si>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</si>
  <si>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</si>
  <si>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</si>
  <si>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</si>
  <si>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</si>
  <si>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</si>
  <si>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</si>
  <si>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</si>
  <si>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</si>
  <si>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</si>
  <si>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</si>
  <si>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</si>
  <si>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</si>
  <si>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</si>
  <si>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</si>
  <si>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</si>
  <si>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</si>
  <si>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</si>
  <si>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</si>
  <si>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</si>
  <si>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</si>
  <si>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</si>
  <si>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</si>
  <si>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</si>
  <si>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</si>
  <si>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</si>
  <si>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</si>
  <si>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</si>
  <si>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</si>
  <si>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</si>
  <si>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</si>
  <si>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</si>
  <si>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</si>
  <si>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</si>
  <si>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</si>
  <si>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</si>
  <si>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</si>
  <si>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</si>
  <si>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</si>
  <si>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</si>
  <si>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</si>
  <si>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</si>
  <si>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</si>
  <si>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</si>
  <si>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</si>
  <si>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</si>
  <si>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</si>
  <si>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</si>
  <si>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</si>
  <si>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</si>
  <si>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</si>
  <si>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</si>
  <si>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</si>
  <si>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</si>
  <si>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</si>
  <si>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</si>
  <si>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</si>
  <si>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</si>
  <si>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</si>
  <si>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</si>
  <si>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</si>
  <si>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</si>
  <si>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</si>
  <si>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</si>
  <si>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</si>
  <si>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</si>
  <si>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</si>
  <si>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</si>
  <si>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</si>
  <si>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</si>
  <si>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</si>
  <si>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</si>
  <si>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</si>
  <si>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</si>
  <si>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</si>
  <si>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</si>
  <si>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</si>
  <si>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</si>
  <si>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</si>
  <si>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</si>
  <si>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</si>
  <si>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</si>
  <si>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</si>
  <si>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</si>
  <si>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</si>
  <si>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</si>
  <si>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</si>
  <si>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</si>
  <si>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</si>
  <si>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</si>
  <si>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</si>
  <si>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</si>
  <si>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</si>
  <si>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</si>
  <si>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</si>
  <si>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</si>
  <si>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</si>
  <si>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</si>
  <si>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</si>
  <si>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</si>
  <si>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</si>
  <si>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</si>
  <si>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</si>
  <si>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</si>
  <si>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</si>
  <si>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</si>
  <si>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</si>
  <si>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</si>
  <si>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</si>
  <si>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</si>
  <si>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</si>
  <si>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</si>
  <si>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</si>
  <si>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</si>
  <si>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</si>
  <si>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</si>
  <si>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</si>
  <si>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</si>
  <si>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</si>
  <si>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</si>
  <si>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</si>
  <si>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</si>
  <si>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</si>
  <si>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</si>
  <si>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</si>
  <si>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</si>
  <si>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</si>
  <si>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</si>
  <si>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</si>
  <si>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</si>
  <si>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</si>
  <si>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</si>
  <si>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</si>
  <si>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</si>
  <si>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</si>
  <si>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</si>
  <si>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</si>
  <si>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</si>
  <si>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</si>
  <si>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</si>
  <si>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</si>
  <si>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</si>
  <si>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</si>
  <si>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</si>
  <si>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</si>
  <si>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</si>
  <si>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</si>
  <si>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</si>
  <si>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</si>
  <si>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</si>
  <si>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</si>
  <si>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</si>
  <si>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</si>
  <si>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</si>
  <si>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</si>
  <si>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</si>
  <si>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</si>
  <si>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</si>
  <si>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</si>
  <si>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</si>
  <si>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</si>
  <si>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</si>
  <si>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</si>
  <si>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</si>
  <si>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</si>
  <si>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</si>
  <si>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</si>
  <si>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</si>
  <si>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</si>
  <si>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</si>
  <si>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</si>
  <si>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</si>
  <si>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</si>
  <si>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</si>
  <si>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</si>
  <si>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</si>
  <si>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</si>
  <si>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</si>
  <si>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</si>
  <si>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</si>
  <si>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</si>
  <si>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</si>
  <si>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</si>
  <si>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</si>
  <si>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</si>
  <si>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</si>
  <si>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</si>
  <si>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</si>
  <si>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</si>
  <si>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</si>
  <si>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</si>
  <si>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</si>
  <si>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</si>
  <si>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</si>
  <si>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</si>
  <si>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</si>
  <si>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</si>
  <si>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</si>
  <si>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</si>
  <si>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</si>
  <si>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</si>
  <si>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</si>
  <si>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</si>
  <si>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</si>
  <si>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</si>
  <si>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</si>
  <si>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</si>
  <si>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</si>
  <si>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</si>
  <si>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</si>
  <si>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</si>
  <si>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</si>
  <si>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</si>
  <si>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</si>
  <si>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</si>
  <si>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</si>
  <si>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</si>
  <si>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</si>
  <si>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</si>
  <si>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</si>
  <si>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</si>
  <si>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</si>
  <si>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</si>
  <si>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</si>
  <si>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</si>
  <si>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</si>
  <si>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</si>
  <si>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</si>
  <si>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</si>
  <si>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</si>
  <si>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</si>
  <si>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</si>
  <si>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</si>
  <si>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</si>
  <si>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</si>
  <si>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</si>
  <si>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</si>
  <si>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</si>
  <si>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</si>
  <si>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</si>
  <si>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</si>
  <si>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</si>
  <si>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</si>
  <si>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</si>
  <si>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</si>
  <si>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</si>
  <si>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</si>
  <si>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</si>
  <si>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</si>
  <si>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</si>
  <si>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</si>
  <si>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</si>
  <si>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</si>
  <si>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</si>
  <si>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</si>
  <si>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</si>
  <si>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</si>
  <si>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</si>
  <si>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</si>
  <si>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</si>
  <si>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</si>
  <si>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</si>
  <si>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</si>
  <si>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</si>
  <si>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</si>
  <si>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</si>
  <si>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</si>
  <si>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</si>
  <si>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</si>
  <si>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</si>
  <si>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</si>
  <si>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</si>
  <si>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</si>
  <si>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</si>
  <si>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</si>
  <si>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</si>
  <si>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</si>
  <si>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</si>
  <si>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</si>
  <si>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</si>
  <si>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</si>
  <si>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</si>
  <si>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</si>
  <si>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</si>
  <si>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</si>
  <si>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</si>
  <si>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</si>
  <si>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</si>
  <si>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</si>
  <si>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</si>
  <si>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</si>
  <si>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</si>
  <si>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</si>
  <si>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</si>
  <si>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</si>
  <si>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</si>
  <si>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</si>
  <si>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</si>
  <si>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</si>
  <si>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</si>
  <si>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</si>
  <si>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</si>
  <si>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</si>
  <si>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</si>
  <si>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</si>
  <si>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</si>
  <si>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</si>
  <si>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</si>
  <si>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</si>
  <si>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</si>
  <si>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</si>
  <si>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</si>
  <si>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</si>
  <si>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</si>
  <si>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</si>
  <si>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</si>
  <si>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</si>
  <si>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</si>
  <si>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</si>
  <si>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</si>
  <si>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</si>
  <si>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</si>
  <si>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</si>
  <si>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</si>
  <si>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</si>
  <si>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</si>
  <si>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</si>
  <si>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</si>
  <si>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</si>
  <si>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</si>
  <si>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</si>
  <si>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</si>
  <si>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</si>
  <si>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</si>
  <si>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</si>
  <si>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</si>
  <si>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</si>
  <si>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</si>
  <si>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</si>
  <si>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</si>
  <si>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</si>
  <si>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</si>
  <si>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</si>
  <si>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</si>
  <si>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</si>
  <si>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</si>
  <si>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</si>
  <si>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</si>
  <si>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</si>
  <si>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</si>
  <si>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</si>
  <si>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</si>
  <si>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</si>
  <si>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</si>
  <si>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</si>
  <si>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</si>
  <si>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</si>
  <si>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</si>
  <si>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</si>
  <si>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</si>
  <si>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</si>
  <si>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</si>
  <si>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</si>
  <si>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</si>
  <si>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</si>
  <si>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</si>
  <si>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</si>
  <si>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</si>
  <si>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</si>
  <si>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</si>
  <si>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</si>
  <si>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</si>
  <si>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</si>
  <si>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</si>
  <si>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</si>
  <si>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</si>
  <si>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</si>
  <si>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</si>
  <si>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</si>
  <si>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</si>
  <si>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</si>
  <si>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</si>
  <si>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</si>
  <si>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</si>
  <si>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</si>
  <si>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</si>
  <si>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</si>
  <si>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</si>
  <si>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</si>
  <si>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</si>
  <si>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</si>
  <si>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</si>
  <si>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</si>
  <si>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</si>
  <si>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</si>
  <si>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</si>
  <si>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</si>
  <si>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</si>
  <si>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</si>
  <si>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</si>
  <si>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</si>
  <si>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</si>
  <si>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</si>
  <si>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</si>
  <si>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</si>
  <si>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</si>
  <si>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</si>
  <si>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</si>
  <si>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</si>
  <si>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</si>
  <si>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</si>
  <si>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</si>
  <si>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</si>
  <si>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</si>
  <si>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</si>
  <si>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</si>
  <si>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</si>
  <si>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</si>
  <si>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</si>
  <si>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</si>
  <si>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</si>
  <si>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</si>
  <si>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</si>
  <si>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</si>
  <si>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</si>
  <si>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</si>
  <si>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</si>
  <si>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</si>
  <si>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</si>
  <si>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</si>
  <si>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</si>
  <si>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</si>
  <si>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</si>
  <si>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</si>
  <si>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</si>
  <si>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</si>
  <si>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</si>
  <si>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</si>
  <si>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</si>
  <si>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</si>
  <si>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</si>
  <si>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</si>
  <si>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</si>
  <si>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</si>
  <si>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</si>
  <si>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</si>
  <si>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</si>
  <si>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</si>
  <si>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</si>
  <si>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</si>
  <si>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</si>
  <si>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</si>
  <si>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</si>
  <si>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</si>
  <si>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</si>
  <si>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</si>
  <si>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</si>
  <si>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</si>
  <si>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</si>
  <si>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</si>
  <si>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</si>
  <si>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</si>
  <si>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</si>
  <si>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</si>
  <si>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</si>
  <si>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</si>
  <si>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</si>
  <si>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</si>
  <si>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</si>
  <si>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</si>
  <si>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</si>
  <si>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</si>
  <si>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</si>
  <si>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</si>
  <si>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</si>
  <si>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</si>
  <si>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</si>
  <si>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</si>
  <si>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</si>
  <si>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</si>
  <si>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</si>
  <si>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</si>
  <si>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</si>
  <si>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</si>
  <si>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</si>
  <si>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</si>
  <si>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</si>
  <si>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</si>
  <si>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</si>
  <si>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</si>
  <si>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</si>
  <si>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</si>
  <si>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</si>
  <si>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</si>
  <si>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</si>
  <si>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</si>
  <si>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</si>
  <si>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</si>
  <si>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</si>
  <si>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</si>
  <si>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</si>
  <si>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</si>
  <si>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</si>
  <si>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</si>
  <si>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</si>
  <si>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</si>
  <si>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</si>
  <si>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</si>
  <si>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</si>
  <si>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</si>
  <si>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</si>
  <si>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</si>
  <si>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</si>
  <si>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</si>
  <si>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</si>
  <si>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</si>
  <si>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</si>
  <si>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</si>
  <si>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</si>
  <si>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</si>
  <si>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</si>
  <si>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</si>
  <si>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</si>
  <si>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</si>
  <si>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</si>
  <si>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</si>
  <si>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</si>
  <si>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</si>
  <si>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</si>
  <si>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</si>
  <si>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</si>
  <si>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</si>
  <si>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</si>
  <si>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</si>
  <si>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</si>
  <si>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</si>
  <si>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</si>
  <si>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</si>
  <si>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</si>
  <si>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</si>
  <si>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</si>
  <si>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</si>
  <si>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</si>
  <si>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</si>
  <si>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</si>
  <si>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</si>
  <si>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</si>
  <si>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</si>
  <si>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</si>
  <si>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</si>
  <si>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</si>
  <si>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</si>
  <si>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</si>
  <si>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</si>
  <si>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</si>
  <si>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</si>
  <si>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</si>
  <si>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</si>
  <si>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</si>
  <si>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</si>
  <si>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</si>
  <si>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</si>
  <si>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</si>
  <si>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</si>
  <si>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</si>
  <si>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</si>
  <si>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</si>
  <si>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</si>
  <si>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</si>
  <si>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</si>
  <si>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</si>
  <si>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</si>
  <si>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</si>
  <si>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</si>
  <si>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</si>
  <si>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</si>
  <si>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</si>
  <si>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</si>
  <si>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</si>
  <si>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</si>
  <si>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</si>
  <si>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</si>
  <si>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</si>
  <si>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</si>
  <si>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</si>
  <si>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</si>
  <si>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</si>
  <si>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</si>
  <si>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</si>
  <si>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</si>
  <si>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</si>
  <si>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</si>
  <si>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</si>
  <si>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</si>
  <si>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</si>
  <si>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</si>
  <si>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</si>
  <si>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</si>
  <si>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</si>
  <si>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</si>
  <si>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</si>
  <si>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</si>
  <si>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</si>
  <si>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</si>
  <si>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</si>
  <si>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</si>
  <si>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</si>
  <si>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</si>
  <si>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</si>
  <si>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</si>
  <si>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</si>
  <si>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</si>
  <si>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</si>
  <si>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</si>
  <si>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</si>
  <si>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</si>
  <si>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</si>
  <si>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</si>
  <si>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</si>
  <si>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</si>
  <si>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</si>
  <si>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</si>
  <si>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</si>
  <si>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</si>
  <si>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</si>
  <si>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</si>
  <si>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</si>
  <si>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</si>
  <si>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</si>
  <si>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</si>
  <si>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</si>
  <si>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</si>
  <si>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</si>
  <si>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</si>
  <si>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</si>
  <si>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</si>
  <si>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</si>
  <si>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</si>
  <si>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</si>
  <si>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</si>
  <si>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</si>
  <si>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</si>
  <si>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</si>
  <si>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</si>
  <si>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</si>
  <si>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</si>
  <si>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</si>
  <si>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</si>
  <si>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</si>
  <si>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</si>
  <si>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</si>
  <si>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</si>
  <si>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</si>
  <si>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</si>
  <si>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</si>
  <si>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</si>
  <si>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</si>
  <si>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</si>
  <si>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</si>
  <si>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</si>
  <si>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</si>
  <si>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</si>
  <si>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</si>
  <si>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</si>
  <si>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</si>
  <si>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</si>
  <si>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</si>
  <si>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</si>
  <si>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</si>
  <si>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</si>
  <si>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</si>
  <si>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</si>
  <si>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</si>
  <si>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</si>
  <si>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</si>
  <si>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</si>
  <si>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</si>
  <si>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</si>
  <si>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</si>
  <si>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</si>
  <si>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</si>
  <si>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</si>
  <si>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</si>
  <si>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</si>
  <si>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</si>
  <si>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</si>
  <si>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</si>
  <si>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</si>
  <si>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</si>
  <si>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</si>
  <si>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</si>
  <si>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</si>
  <si>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</si>
  <si>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</si>
  <si>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</si>
  <si>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</si>
  <si>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</si>
  <si>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</si>
  <si>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</si>
  <si>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</si>
  <si>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</si>
  <si>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</si>
  <si>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</si>
  <si>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</si>
  <si>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</si>
  <si>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</si>
  <si>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</si>
  <si>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</si>
  <si>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</si>
  <si>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</si>
  <si>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</si>
  <si>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</si>
  <si>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</si>
  <si>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</si>
  <si>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</si>
  <si>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</si>
  <si>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</si>
  <si>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</si>
  <si>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</si>
  <si>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</si>
  <si>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</si>
  <si>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</si>
  <si>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</si>
  <si>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</si>
  <si>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</si>
  <si>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</si>
  <si>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</si>
  <si>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</si>
  <si>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</si>
  <si>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</si>
  <si>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</si>
  <si>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</si>
  <si>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</si>
  <si>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</si>
  <si>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</si>
  <si>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</si>
  <si>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</si>
  <si>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</si>
  <si>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</si>
  <si>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</si>
  <si>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</si>
  <si>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</si>
  <si>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</si>
  <si>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</si>
  <si>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</si>
  <si>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</si>
  <si>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</si>
  <si>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</si>
  <si>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</si>
  <si>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</si>
  <si>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</si>
  <si>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</si>
  <si>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</si>
  <si>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</si>
  <si>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</si>
  <si>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</si>
  <si>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</si>
  <si>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</si>
  <si>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</si>
  <si>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</si>
  <si>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</si>
  <si>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</si>
  <si>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</si>
  <si>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</si>
  <si>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</si>
  <si>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</si>
  <si>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</si>
  <si>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</si>
  <si>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</si>
  <si>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</si>
  <si>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</si>
  <si>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</si>
  <si>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</si>
  <si>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</si>
  <si>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</si>
  <si>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</si>
  <si>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</si>
  <si>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</si>
  <si>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</si>
  <si>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</si>
  <si>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</si>
  <si>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</si>
  <si>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</si>
  <si>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</si>
  <si>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</si>
  <si>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</si>
  <si>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</si>
  <si>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</si>
  <si>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</si>
  <si>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</si>
  <si>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</si>
  <si>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</si>
  <si>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</si>
  <si>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</si>
  <si>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</si>
  <si>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</si>
  <si>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</si>
  <si>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</si>
  <si>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</si>
  <si>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</si>
  <si>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</si>
  <si>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</si>
  <si>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</si>
  <si>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</si>
  <si>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</si>
  <si>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</si>
  <si>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</si>
  <si>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</si>
  <si>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</si>
  <si>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</si>
  <si>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</si>
  <si>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</si>
  <si>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</si>
  <si>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</si>
  <si>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</si>
  <si>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</si>
  <si>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</si>
  <si>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</si>
  <si>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</si>
  <si>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</si>
  <si>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</si>
  <si>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</si>
  <si>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</si>
  <si>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</si>
  <si>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</si>
  <si>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</si>
  <si>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</si>
  <si>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</si>
  <si>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</si>
  <si>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</si>
  <si>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</si>
  <si>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</si>
  <si>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</si>
  <si>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</si>
  <si>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</si>
  <si>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</si>
  <si>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</si>
  <si>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</si>
  <si>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</si>
  <si>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</si>
  <si>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</si>
  <si>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</si>
  <si>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</si>
  <si>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</si>
  <si>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</si>
  <si>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</si>
  <si>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</si>
  <si>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</si>
  <si>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</si>
  <si>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</si>
  <si>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</si>
  <si>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</si>
  <si>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</si>
  <si>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</si>
  <si>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</si>
  <si>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</si>
  <si>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</si>
  <si>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</si>
  <si>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</si>
  <si>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</si>
  <si>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</si>
  <si>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</si>
  <si>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</si>
  <si>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</si>
  <si>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</si>
  <si>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</si>
  <si>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</si>
  <si>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</si>
  <si>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</si>
  <si>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</si>
  <si>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</si>
  <si>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</si>
  <si>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</si>
  <si>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</si>
  <si>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</si>
  <si>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</si>
  <si>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</si>
  <si>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</si>
  <si>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</si>
  <si>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</si>
  <si>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</si>
  <si>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</si>
  <si>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</si>
  <si>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</si>
  <si>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</si>
  <si>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</si>
  <si>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</si>
  <si>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</si>
  <si>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</si>
  <si>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</si>
  <si>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</si>
  <si>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</si>
  <si>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</si>
  <si>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</si>
  <si>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</si>
  <si>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</si>
  <si>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</si>
  <si>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</si>
  <si>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</si>
  <si>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</si>
  <si>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</si>
  <si>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</si>
  <si>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</si>
  <si>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</si>
  <si>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</si>
  <si>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</si>
  <si>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</si>
  <si>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</si>
  <si>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</si>
  <si>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</si>
  <si>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</si>
  <si>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</si>
  <si>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</si>
  <si>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</si>
  <si>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</si>
  <si>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</si>
  <si>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</si>
  <si>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</si>
  <si>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</si>
  <si>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</si>
  <si>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</si>
  <si>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</si>
  <si>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</si>
  <si>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</si>
  <si>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</si>
  <si>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</si>
  <si>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</si>
  <si>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</si>
  <si>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</si>
  <si>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</si>
  <si>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</si>
  <si>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</si>
  <si>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</si>
  <si>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</si>
  <si>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</si>
  <si>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</si>
  <si>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</si>
  <si>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</si>
  <si>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</si>
  <si>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</si>
  <si>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</si>
  <si>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</si>
  <si>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</si>
  <si>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</si>
  <si>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</si>
  <si>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</si>
  <si>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</si>
  <si>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</si>
  <si>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</si>
  <si>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</si>
  <si>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</si>
  <si>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</si>
  <si>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</si>
  <si>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</si>
  <si>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</si>
  <si>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</si>
  <si>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</si>
  <si>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</si>
  <si>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</si>
  <si>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</si>
  <si>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</si>
  <si>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</si>
  <si>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</si>
  <si>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</si>
  <si>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</si>
  <si>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</si>
  <si>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</si>
  <si>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</si>
  <si>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</si>
  <si>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</si>
  <si>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</si>
  <si>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</si>
  <si>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</si>
  <si>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</si>
  <si>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</si>
  <si>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</si>
  <si>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</si>
  <si>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</si>
  <si>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</si>
  <si>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</si>
  <si>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</si>
  <si>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</si>
  <si>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</si>
  <si>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</si>
  <si>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</si>
  <si>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</si>
  <si>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</si>
  <si>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</si>
  <si>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</si>
  <si>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</si>
  <si>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</si>
  <si>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</si>
  <si>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</si>
  <si>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</si>
  <si>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</si>
  <si>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</si>
  <si>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</si>
  <si>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</si>
  <si>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</si>
  <si>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</si>
  <si>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</si>
  <si>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</si>
  <si>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</si>
  <si>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</si>
  <si>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</si>
  <si>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</si>
  <si>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</si>
  <si>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</si>
  <si>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</si>
  <si>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</si>
  <si>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</si>
  <si>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</si>
  <si>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</si>
  <si>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</si>
  <si>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</si>
  <si>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</si>
  <si>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</si>
  <si>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</si>
  <si>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</si>
  <si>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</si>
  <si>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</si>
  <si>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</si>
  <si>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</si>
  <si>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</si>
  <si>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</si>
  <si>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</si>
  <si>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</si>
  <si>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</si>
  <si>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</si>
  <si>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</si>
  <si>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</si>
  <si>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</si>
  <si>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</si>
  <si>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</si>
  <si>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</si>
  <si>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</si>
  <si>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</si>
  <si>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</si>
  <si>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</si>
  <si>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</si>
  <si>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</si>
  <si>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</si>
  <si>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</si>
  <si>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</si>
  <si>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</si>
  <si>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</si>
  <si>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</si>
  <si>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</si>
  <si>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</si>
  <si>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</si>
  <si>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</si>
  <si>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</si>
  <si>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</si>
  <si>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</si>
  <si>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</si>
  <si>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</si>
  <si>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</si>
  <si>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</si>
  <si>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</si>
  <si>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</si>
  <si>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</si>
  <si>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</si>
  <si>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</si>
  <si>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</si>
  <si>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</si>
  <si>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</si>
  <si>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</si>
  <si>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</si>
  <si>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</si>
  <si>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</si>
  <si>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</si>
  <si>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</si>
  <si>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</si>
  <si>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</si>
  <si>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</si>
  <si>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</si>
  <si>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</si>
  <si>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</si>
  <si>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</si>
  <si>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</si>
  <si>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</si>
  <si>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</si>
  <si>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</si>
  <si>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</si>
  <si>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</si>
  <si>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</si>
  <si>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</si>
  <si>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</si>
  <si>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</si>
  <si>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</si>
  <si>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</si>
  <si>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</si>
  <si>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</si>
  <si>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</si>
  <si>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</si>
  <si>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</si>
  <si>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</si>
  <si>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</si>
  <si>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</si>
  <si>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</si>
  <si>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</si>
  <si>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</si>
  <si>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</si>
  <si>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</si>
  <si>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</si>
  <si>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</si>
  <si>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</si>
  <si>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</si>
  <si>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</si>
  <si>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</si>
  <si>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</si>
  <si>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</si>
  <si>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</si>
  <si>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</si>
  <si>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</si>
  <si>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</si>
  <si>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</si>
  <si>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</si>
  <si>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</si>
  <si>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</si>
  <si>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</si>
  <si>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</si>
  <si>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</si>
  <si>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</si>
  <si>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</si>
  <si>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</si>
  <si>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</si>
  <si>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</si>
  <si>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</si>
  <si>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</si>
  <si>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</si>
  <si>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</si>
  <si>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</si>
  <si>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</si>
  <si>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</si>
  <si>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</si>
  <si>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</si>
  <si>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</si>
  <si>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</si>
  <si>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</si>
  <si>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</si>
  <si>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</si>
  <si>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</si>
  <si>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</si>
  <si>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</si>
  <si>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</si>
  <si>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</si>
  <si>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</si>
  <si>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</si>
  <si>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</si>
  <si>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</si>
  <si>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</si>
  <si>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</si>
  <si>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</si>
  <si>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</si>
  <si>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</si>
  <si>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</si>
  <si>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</si>
  <si>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</si>
  <si>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</si>
  <si>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</si>
  <si>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</si>
  <si>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</si>
  <si>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</si>
  <si>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</si>
  <si>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</si>
  <si>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</si>
  <si>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</si>
  <si>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</si>
  <si>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</si>
  <si>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</si>
  <si>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</si>
  <si>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</si>
  <si>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</si>
  <si>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</si>
  <si>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</si>
  <si>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</si>
  <si>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</si>
  <si>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</si>
  <si>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</si>
  <si>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</si>
  <si>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</si>
  <si>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</si>
  <si>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</si>
  <si>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</si>
  <si>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</si>
  <si>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</si>
  <si>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</si>
  <si>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</si>
  <si>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</si>
  <si>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</si>
  <si>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</si>
  <si>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</si>
  <si>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</si>
  <si>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</si>
  <si>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</si>
  <si>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</si>
  <si>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</si>
  <si>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</si>
  <si>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</si>
  <si>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</si>
  <si>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</si>
  <si>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</si>
  <si>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</si>
  <si>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</si>
  <si>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</si>
  <si>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</si>
  <si>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</si>
  <si>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</si>
  <si>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</si>
  <si>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</si>
  <si>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</si>
  <si>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</si>
  <si>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</si>
  <si>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</si>
  <si>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</si>
  <si>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</si>
  <si>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</si>
  <si>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</si>
  <si>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</si>
  <si>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</si>
  <si>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</si>
  <si>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</si>
  <si>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</si>
  <si>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</si>
  <si>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</si>
  <si>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</si>
  <si>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</si>
  <si>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</si>
  <si>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</si>
  <si>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</si>
  <si>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</si>
  <si>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</si>
  <si>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</si>
  <si>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</si>
  <si>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</si>
  <si>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</si>
  <si>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</si>
  <si>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</si>
  <si>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</si>
  <si>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</si>
  <si>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</si>
  <si>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</si>
  <si>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</si>
  <si>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</si>
  <si>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</si>
  <si>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</si>
  <si>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</si>
  <si>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</si>
  <si>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</si>
  <si>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</si>
  <si>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</si>
  <si>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</si>
  <si>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</si>
  <si>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</si>
  <si>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</si>
  <si>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</si>
  <si>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</si>
  <si>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</si>
  <si>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</si>
  <si>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</si>
  <si>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</si>
  <si>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</si>
  <si>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</si>
  <si>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</si>
  <si>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</si>
  <si>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</si>
  <si>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</si>
  <si>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</si>
  <si>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</si>
  <si>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</si>
  <si>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</si>
  <si>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</si>
  <si>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</si>
  <si>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</si>
  <si>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</si>
  <si>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</si>
  <si>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</si>
  <si>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</si>
  <si>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</si>
  <si>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</si>
  <si>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</si>
  <si>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</si>
  <si>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</si>
  <si>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</si>
  <si>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</si>
  <si>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</si>
  <si>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</si>
  <si>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</si>
  <si>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</si>
  <si>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</si>
  <si>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</si>
  <si>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</si>
  <si>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</si>
  <si>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</si>
  <si>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</si>
  <si>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</si>
  <si>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</si>
  <si>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</si>
  <si>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</si>
  <si>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</si>
  <si>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</si>
  <si>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</si>
  <si>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</si>
  <si>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</si>
  <si>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</si>
  <si>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</si>
  <si>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</si>
  <si>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</si>
  <si>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</si>
  <si>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</si>
  <si>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</si>
  <si>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</si>
  <si>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</si>
  <si>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</si>
  <si>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</si>
  <si>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</si>
  <si>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</si>
  <si>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</si>
  <si>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</si>
  <si>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</si>
  <si>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</si>
  <si>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</si>
  <si>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</si>
  <si>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</si>
  <si>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</si>
  <si>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</si>
  <si>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</si>
  <si>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</si>
  <si>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</si>
  <si>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</si>
  <si>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</si>
  <si>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</si>
  <si>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</si>
  <si>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</si>
  <si>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</si>
  <si>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</si>
  <si>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</si>
  <si>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</si>
  <si>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</si>
  <si>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</si>
  <si>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</si>
  <si>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</si>
  <si>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</si>
  <si>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</si>
  <si>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</si>
  <si>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</si>
  <si>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</si>
  <si>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</si>
  <si>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</si>
  <si>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</si>
  <si>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</si>
  <si>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</si>
  <si>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</si>
  <si>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</si>
  <si>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</si>
  <si>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</si>
  <si>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</si>
  <si>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</si>
  <si>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</si>
  <si>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</si>
  <si>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</si>
  <si>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</si>
  <si>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</si>
  <si>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</si>
  <si>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</si>
  <si>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</si>
  <si>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</si>
  <si>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</si>
  <si>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</si>
  <si>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</si>
  <si>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</si>
  <si>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</si>
  <si>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</si>
  <si>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</si>
  <si>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</si>
  <si>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</si>
  <si>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</si>
  <si>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</si>
  <si>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</si>
  <si>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</si>
  <si>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</si>
  <si>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</si>
  <si>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</si>
  <si>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</si>
  <si>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</si>
  <si>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</si>
  <si>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</si>
  <si>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</si>
  <si>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</si>
  <si>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</si>
  <si>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</si>
  <si>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</si>
  <si>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</si>
  <si>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</si>
  <si>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</si>
  <si>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</si>
  <si>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</si>
  <si>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</si>
  <si>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</si>
  <si>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</si>
  <si>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</si>
  <si>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</si>
  <si>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</si>
  <si>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</si>
  <si>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</si>
  <si>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</si>
  <si>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</si>
  <si>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</si>
  <si>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</si>
  <si>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</si>
  <si>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</si>
  <si>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</si>
  <si>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</si>
  <si>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</si>
  <si>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</si>
  <si>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</si>
  <si>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</si>
  <si>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</si>
  <si>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</si>
  <si>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</si>
  <si>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</si>
  <si>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</si>
  <si>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</si>
  <si>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</si>
  <si>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</si>
  <si>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</si>
  <si>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</si>
  <si>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</si>
  <si>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</si>
  <si>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</si>
  <si>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</si>
  <si>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</si>
  <si>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</si>
  <si>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</si>
  <si>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</si>
  <si>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</si>
  <si>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</si>
  <si>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</si>
  <si>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</si>
  <si>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</si>
  <si>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</si>
  <si>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</si>
  <si>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</si>
  <si>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</si>
  <si>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</si>
  <si>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</si>
  <si>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</si>
  <si>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</si>
  <si>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</si>
  <si>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</si>
  <si>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</si>
  <si>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</si>
  <si>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</si>
  <si>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</si>
  <si>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</si>
  <si>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</si>
  <si>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</si>
  <si>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</si>
  <si>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</si>
  <si>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</si>
  <si>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</si>
  <si>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</si>
  <si>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</si>
  <si>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</si>
  <si>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</si>
  <si>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</si>
  <si>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</si>
  <si>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</si>
  <si>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</si>
  <si>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</si>
  <si>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</si>
  <si>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</si>
  <si>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</si>
  <si>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</si>
  <si>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</si>
  <si>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</si>
  <si>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</si>
  <si>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</si>
  <si>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</si>
  <si>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</si>
  <si>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</si>
  <si>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</si>
  <si>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</si>
  <si>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</si>
  <si>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</si>
  <si>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</si>
  <si>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</si>
  <si>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</si>
  <si>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</si>
  <si>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</si>
  <si>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</si>
  <si>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</si>
  <si>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</si>
  <si>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</si>
  <si>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</si>
  <si>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</si>
  <si>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</si>
  <si>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</si>
  <si>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</si>
  <si>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</si>
  <si>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</si>
  <si>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</si>
  <si>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</si>
  <si>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</si>
  <si>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</si>
  <si>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</si>
  <si>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</si>
  <si>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</si>
  <si>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</si>
  <si>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</si>
  <si>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</si>
  <si>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</si>
  <si>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</si>
  <si>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</si>
  <si>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</si>
  <si>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</si>
  <si>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</si>
  <si>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</si>
  <si>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</si>
  <si>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</si>
  <si>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</si>
  <si>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</si>
  <si>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</si>
  <si>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</si>
  <si>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</si>
  <si>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</si>
  <si>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</si>
  <si>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</si>
  <si>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</si>
  <si>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</si>
  <si>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</si>
  <si>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</si>
  <si>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</si>
  <si>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</si>
  <si>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</si>
  <si>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</si>
  <si>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</si>
  <si>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</si>
  <si>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</si>
  <si>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</si>
  <si>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</si>
  <si>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</si>
  <si>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</si>
  <si>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</si>
  <si>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</si>
  <si>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</si>
  <si>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</si>
  <si>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</si>
  <si>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</si>
  <si>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</si>
  <si>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</si>
  <si>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</si>
  <si>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</si>
  <si>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</si>
  <si>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</si>
  <si>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</si>
  <si>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</si>
  <si>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</si>
  <si>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</si>
  <si>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</si>
  <si>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</si>
  <si>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</si>
  <si>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</si>
  <si>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</si>
  <si>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</si>
  <si>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</si>
  <si>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</si>
  <si>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</si>
  <si>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</si>
  <si>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</si>
  <si>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</si>
  <si>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</si>
  <si>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</si>
  <si>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</si>
  <si>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</si>
  <si>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</si>
  <si>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</si>
  <si>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</si>
  <si>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</si>
  <si>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</si>
  <si>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</si>
  <si>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</si>
  <si>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</si>
  <si>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</si>
  <si>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</si>
  <si>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</si>
  <si>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</si>
  <si>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</si>
  <si>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</si>
  <si>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</si>
  <si>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</si>
  <si>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</si>
  <si>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</si>
  <si>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</si>
  <si>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</si>
  <si>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</si>
  <si>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</si>
  <si>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</si>
  <si>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</si>
  <si>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</si>
  <si>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</si>
  <si>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</si>
  <si>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</si>
  <si>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</si>
  <si>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</si>
  <si>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</si>
  <si>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</si>
  <si>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</si>
  <si>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</si>
  <si>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</si>
  <si>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</si>
  <si>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</si>
  <si>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</si>
  <si>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</si>
  <si>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</si>
  <si>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</si>
  <si>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</si>
  <si>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</si>
  <si>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</si>
  <si>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</si>
  <si>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</si>
  <si>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</si>
  <si>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</si>
  <si>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</si>
  <si>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</si>
  <si>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</si>
  <si>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</si>
  <si>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</si>
  <si>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</si>
  <si>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</si>
  <si>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</si>
  <si>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</si>
  <si>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</si>
  <si>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</si>
  <si>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</si>
  <si>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</si>
  <si>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</si>
  <si>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</si>
  <si>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</si>
  <si>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</si>
  <si>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</si>
  <si>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</si>
  <si>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</si>
  <si>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</si>
  <si>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</si>
  <si>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</si>
  <si>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</si>
  <si>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</si>
  <si>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</si>
  <si>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</si>
  <si>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</si>
  <si>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</si>
  <si>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</si>
  <si>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</si>
  <si>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</si>
  <si>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</si>
  <si>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</si>
  <si>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</si>
  <si>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</si>
  <si>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</si>
  <si>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</si>
  <si>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</si>
  <si>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</si>
  <si>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</si>
  <si>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</si>
  <si>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</si>
  <si>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</si>
  <si>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</si>
  <si>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</si>
  <si>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</si>
  <si>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</si>
  <si>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</si>
  <si>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</si>
  <si>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</si>
  <si>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</si>
  <si>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</si>
  <si>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</si>
  <si>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</si>
  <si>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</si>
  <si>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</si>
  <si>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</si>
  <si>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</si>
  <si>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</si>
  <si>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</si>
  <si>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</si>
  <si>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</si>
  <si>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</si>
  <si>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</si>
  <si>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</si>
  <si>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</si>
  <si>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</si>
  <si>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</si>
  <si>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</si>
  <si>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</si>
  <si>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</si>
  <si>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</si>
  <si>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</si>
  <si>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</si>
  <si>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</si>
  <si>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</si>
  <si>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</si>
  <si>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</si>
  <si>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</si>
  <si>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</si>
  <si>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</si>
  <si>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</si>
  <si>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</si>
  <si>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</si>
  <si>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</si>
  <si>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</si>
  <si>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</si>
  <si>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</si>
  <si>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</si>
  <si>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</si>
  <si>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</si>
  <si>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</si>
  <si>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</si>
  <si>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</si>
  <si>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</si>
  <si>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</si>
  <si>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</si>
  <si>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</si>
  <si>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</si>
  <si>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</si>
  <si>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</si>
  <si>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</si>
  <si>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</si>
  <si>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</si>
  <si>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</si>
  <si>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</si>
  <si>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</si>
  <si>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</si>
  <si>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</si>
  <si>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</si>
  <si>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</si>
  <si>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</si>
  <si>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</si>
  <si>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</si>
  <si>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</si>
  <si>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</si>
  <si>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</si>
  <si>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</si>
  <si>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</si>
  <si>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</si>
  <si>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</si>
  <si>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</si>
  <si>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</si>
  <si>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</si>
  <si>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</si>
  <si>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</si>
  <si>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</si>
  <si>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</si>
  <si>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</si>
  <si>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</si>
  <si>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</si>
  <si>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</si>
  <si>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</si>
  <si>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</si>
  <si>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</si>
  <si>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</si>
  <si>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</si>
  <si>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</si>
  <si>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</si>
  <si>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</si>
  <si>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</si>
  <si>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</si>
  <si>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</si>
  <si>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</si>
  <si>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</si>
  <si>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</si>
  <si>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</si>
  <si>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</si>
  <si>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</si>
  <si>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</si>
  <si>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</si>
  <si>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</si>
  <si>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</si>
  <si>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</si>
  <si>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</si>
  <si>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</si>
  <si>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</si>
  <si>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</si>
  <si>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</si>
  <si>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</si>
  <si>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</si>
  <si>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</si>
  <si>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</si>
  <si>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</si>
  <si>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</si>
  <si>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</si>
  <si>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</si>
  <si>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</si>
  <si>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</si>
  <si>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</si>
  <si>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</si>
  <si>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</si>
  <si>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</si>
  <si>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</si>
  <si>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</si>
  <si>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</si>
  <si>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</si>
  <si>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</si>
  <si>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</si>
  <si>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</si>
  <si>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</si>
  <si>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</si>
  <si>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</si>
  <si>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</si>
  <si>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</si>
  <si>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</si>
  <si>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</si>
  <si>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</si>
  <si>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</si>
  <si>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</si>
  <si>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</si>
  <si>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</si>
  <si>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</si>
  <si>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</si>
  <si>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</si>
  <si>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</si>
  <si>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</si>
  <si>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</si>
  <si>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</si>
  <si>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</si>
  <si>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</si>
  <si>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</si>
  <si>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</si>
  <si>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</si>
  <si>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</si>
  <si>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</si>
  <si>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</si>
  <si>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</si>
  <si>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</si>
  <si>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</si>
  <si>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</si>
  <si>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</si>
  <si>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</si>
  <si>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</si>
  <si>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</si>
  <si>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</si>
  <si>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</si>
  <si>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</si>
  <si>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</si>
  <si>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</si>
  <si>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</si>
  <si>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</si>
  <si>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</si>
  <si>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</si>
  <si>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</si>
  <si>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</si>
  <si>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</si>
  <si>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</si>
  <si>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</si>
  <si>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</si>
  <si>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</si>
  <si>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</si>
  <si>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</si>
  <si>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</si>
  <si>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</si>
  <si>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</si>
  <si>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</si>
  <si>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</si>
  <si>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</si>
  <si>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</si>
  <si>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</si>
  <si>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</si>
  <si>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</si>
  <si>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</si>
  <si>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</si>
  <si>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</si>
  <si>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</si>
  <si>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</si>
  <si>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</si>
  <si>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</si>
  <si>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</si>
  <si>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</si>
  <si>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</si>
  <si>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</si>
  <si>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</si>
  <si>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</si>
  <si>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</si>
  <si>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</si>
  <si>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</si>
  <si>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</si>
  <si>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</si>
  <si>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</si>
  <si>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</si>
  <si>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</si>
  <si>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</si>
  <si>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</si>
  <si>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</si>
  <si>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</si>
  <si>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</si>
  <si>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</si>
  <si>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</si>
  <si>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</si>
  <si>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</si>
  <si>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</si>
  <si>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</si>
  <si>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</si>
  <si>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</si>
  <si>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</si>
  <si>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</si>
  <si>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</si>
  <si>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</si>
  <si>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</si>
  <si>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</si>
  <si>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</si>
  <si>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</si>
  <si>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</si>
  <si>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</si>
  <si>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</si>
  <si>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</si>
  <si>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</si>
  <si>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</si>
  <si>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</si>
  <si>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</si>
  <si>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</si>
  <si>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</si>
  <si>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</si>
  <si>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</si>
  <si>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</si>
  <si>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</si>
  <si>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</si>
  <si>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</si>
  <si>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</si>
  <si>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</si>
  <si>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</si>
  <si>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</si>
  <si>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</si>
  <si>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</si>
  <si>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</si>
  <si>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</si>
  <si>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</si>
  <si>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</si>
  <si>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</si>
  <si>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</si>
  <si>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</si>
  <si>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</si>
  <si>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</si>
  <si>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</si>
  <si>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</si>
  <si>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</si>
  <si>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</si>
  <si>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</si>
  <si>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</si>
  <si>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</si>
  <si>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</si>
  <si>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</si>
  <si>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</si>
  <si>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</si>
  <si>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</si>
  <si>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</si>
  <si>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</si>
  <si>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</si>
  <si>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</si>
  <si>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</si>
  <si>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</si>
  <si>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</si>
  <si>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</si>
  <si>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</si>
  <si>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</si>
  <si>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</si>
  <si>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</si>
  <si>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</si>
  <si>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</si>
  <si>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</si>
  <si>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</si>
  <si>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</si>
  <si>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</si>
  <si>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</si>
  <si>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</si>
  <si>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</si>
  <si>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</si>
  <si>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</si>
  <si>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</si>
  <si>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</si>
  <si>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</si>
  <si>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</si>
  <si>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</si>
  <si>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</si>
  <si>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</si>
  <si>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</si>
  <si>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</si>
  <si>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</si>
  <si>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</si>
  <si>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</si>
  <si>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</si>
  <si>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</si>
  <si>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</si>
  <si>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</si>
  <si>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</si>
  <si>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</si>
  <si>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</si>
  <si>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</si>
  <si>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</si>
  <si>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</si>
  <si>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</si>
  <si>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</si>
  <si>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</si>
  <si>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</si>
  <si>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</si>
  <si>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</si>
  <si>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</si>
  <si>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</si>
  <si>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</si>
  <si>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</si>
  <si>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</si>
  <si>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</si>
  <si>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</si>
  <si>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</si>
  <si>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</si>
  <si>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</si>
  <si>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</si>
  <si>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</si>
  <si>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</si>
  <si>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</si>
  <si>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</si>
  <si>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</si>
  <si>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</si>
  <si>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</si>
  <si>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</si>
  <si>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</si>
  <si>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</si>
  <si>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</si>
  <si>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</si>
  <si>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</si>
  <si>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</si>
  <si>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</si>
  <si>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</si>
  <si>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</si>
  <si>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</si>
  <si>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</si>
  <si>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</si>
  <si>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</si>
  <si>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</si>
  <si>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</si>
  <si>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</si>
  <si>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</si>
  <si>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</si>
  <si>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</si>
  <si>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</si>
  <si>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</si>
  <si>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</si>
  <si>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</si>
  <si>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</si>
  <si>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</si>
  <si>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</si>
  <si>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</si>
  <si>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</si>
  <si>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</si>
  <si>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</si>
  <si>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</si>
  <si>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</si>
  <si>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</si>
  <si>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</si>
  <si>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</si>
  <si>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</si>
  <si>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</si>
  <si>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</si>
  <si>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</si>
  <si>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</si>
  <si>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</si>
  <si>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</si>
  <si>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</si>
  <si>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</si>
  <si>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</si>
  <si>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</si>
  <si>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</si>
  <si>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</si>
  <si>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</si>
  <si>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</si>
  <si>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</si>
  <si>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</si>
  <si>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</si>
  <si>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</si>
  <si>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</si>
  <si>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</si>
  <si>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</si>
  <si>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</si>
  <si>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</si>
  <si>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</si>
  <si>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</si>
  <si>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</si>
  <si>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</si>
  <si>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</si>
  <si>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</si>
  <si>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</si>
  <si>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</si>
  <si>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</si>
  <si>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</si>
  <si>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</si>
  <si>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</si>
  <si>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</si>
  <si>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</si>
  <si>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</si>
  <si>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</si>
  <si>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</si>
  <si>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</si>
  <si>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</si>
  <si>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</si>
  <si>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</si>
  <si>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</si>
  <si>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</si>
  <si>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</si>
  <si>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</si>
  <si>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</si>
  <si>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</si>
  <si>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</si>
  <si>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</si>
  <si>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</si>
  <si>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</si>
  <si>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</si>
  <si>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</si>
  <si>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</si>
  <si>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</si>
  <si>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</si>
  <si>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</si>
  <si>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</si>
  <si>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</si>
  <si>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</si>
  <si>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</si>
  <si>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</si>
  <si>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</si>
  <si>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</si>
  <si>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</si>
  <si>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</si>
  <si>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</si>
  <si>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</si>
  <si>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</si>
  <si>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</si>
  <si>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</si>
  <si>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</si>
  <si>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</si>
  <si>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</si>
  <si>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</si>
  <si>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</si>
  <si>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</si>
  <si>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</si>
  <si>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</si>
  <si>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</si>
  <si>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</si>
  <si>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</si>
  <si>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</si>
  <si>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</si>
  <si>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</si>
  <si>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</si>
  <si>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</si>
  <si>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</si>
  <si>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</si>
  <si>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</si>
  <si>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</si>
  <si>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</si>
  <si>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</si>
  <si>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</si>
  <si>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</si>
  <si>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</si>
  <si>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</si>
  <si>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</si>
  <si>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</si>
  <si>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</si>
  <si>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</si>
  <si>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</si>
  <si>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</si>
  <si>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</si>
  <si>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</si>
  <si>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</si>
  <si>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</si>
  <si>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</si>
  <si>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</si>
  <si>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</si>
  <si>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</si>
  <si>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</si>
  <si>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</si>
  <si>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</si>
  <si>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</si>
  <si>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</si>
  <si>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</si>
  <si>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</si>
  <si>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</si>
  <si>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</si>
  <si>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</si>
  <si>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</si>
  <si>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</si>
  <si>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</si>
  <si>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</si>
  <si>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</si>
  <si>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</si>
  <si>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</si>
  <si>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</si>
  <si>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</si>
  <si>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</si>
  <si>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</si>
  <si>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</si>
  <si>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</si>
  <si>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</si>
  <si>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</si>
  <si>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</si>
  <si>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</si>
  <si>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</si>
  <si>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</si>
  <si>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</si>
  <si>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</si>
  <si>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</si>
  <si>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</si>
  <si>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</si>
  <si>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</si>
  <si>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</si>
  <si>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</si>
  <si>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</si>
  <si>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</si>
  <si>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</si>
  <si>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</si>
  <si>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</si>
  <si>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</si>
  <si>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</si>
  <si>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</si>
  <si>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</si>
  <si>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</si>
  <si>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</si>
  <si>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</si>
  <si>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</si>
  <si>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</si>
  <si>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</si>
  <si>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</si>
  <si>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</si>
  <si>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</si>
  <si>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</si>
  <si>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</si>
  <si>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</si>
  <si>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</si>
  <si>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</si>
  <si>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</si>
  <si>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</si>
  <si>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</si>
  <si>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</si>
  <si>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</si>
  <si>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</si>
  <si>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</si>
  <si>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</si>
  <si>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</si>
  <si>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</si>
  <si>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</si>
  <si>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</si>
  <si>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</si>
  <si>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</si>
  <si>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</si>
  <si>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</si>
  <si>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</si>
  <si>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</si>
  <si>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</si>
  <si>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</si>
  <si>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</si>
  <si>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</si>
  <si>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</si>
  <si>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</si>
  <si>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</si>
  <si>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</si>
  <si>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</si>
  <si>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</si>
  <si>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</si>
  <si>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</si>
  <si>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</si>
  <si>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</si>
  <si>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</si>
  <si>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</si>
  <si>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</si>
  <si>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</si>
  <si>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</si>
  <si>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</si>
  <si>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</si>
  <si>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</si>
  <si>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</si>
  <si>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</si>
  <si>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</si>
  <si>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</si>
  <si>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</si>
  <si>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</si>
  <si>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</si>
  <si>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</si>
  <si>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</si>
  <si>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</si>
  <si>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</si>
  <si>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</si>
  <si>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</si>
  <si>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</si>
  <si>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</si>
  <si>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</si>
  <si>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</si>
  <si>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</si>
  <si>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</si>
  <si>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</si>
  <si>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</si>
  <si>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</si>
  <si>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</si>
  <si>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</si>
  <si>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</si>
  <si>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</si>
  <si>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</si>
  <si>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</si>
  <si>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</si>
  <si>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</si>
  <si>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</si>
  <si>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</si>
  <si>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</si>
  <si>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</si>
  <si>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</si>
  <si>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</si>
  <si>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</si>
  <si>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</si>
  <si>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</si>
  <si>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</si>
  <si>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</si>
  <si>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</si>
  <si>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</si>
  <si>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</si>
  <si>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</si>
  <si>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</si>
  <si>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</si>
  <si>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</si>
  <si>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</si>
  <si>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</si>
  <si>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</si>
  <si>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</si>
  <si>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</si>
  <si>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</si>
  <si>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</si>
  <si>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</si>
  <si>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</si>
  <si>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</si>
  <si>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</si>
  <si>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</si>
  <si>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</si>
  <si>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</si>
  <si>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</si>
  <si>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</si>
  <si>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</si>
  <si>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</si>
  <si>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</si>
  <si>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</si>
  <si>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</si>
  <si>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</si>
  <si>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</si>
  <si>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</si>
  <si>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</si>
  <si>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</si>
  <si>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</si>
  <si>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</si>
  <si>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</si>
  <si>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</si>
  <si>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</si>
  <si>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</si>
  <si>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</si>
  <si>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</si>
  <si>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</si>
  <si>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</si>
  <si>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</si>
  <si>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</si>
  <si>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</si>
  <si>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</si>
  <si>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</si>
  <si>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</si>
  <si>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</si>
  <si>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</si>
  <si>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</si>
  <si>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</si>
  <si>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</si>
  <si>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</si>
  <si>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</si>
  <si>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</si>
  <si>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</si>
  <si>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</si>
  <si>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</si>
  <si>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</si>
  <si>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</si>
  <si>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</si>
  <si>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</si>
  <si>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</si>
  <si>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</si>
  <si>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</si>
  <si>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</si>
  <si>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</si>
  <si>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</si>
  <si>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</si>
  <si>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</si>
  <si>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</si>
  <si>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</si>
  <si>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</si>
  <si>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</si>
  <si>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</si>
  <si>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</si>
  <si>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</si>
  <si>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</si>
  <si>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</si>
  <si>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</si>
  <si>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</si>
  <si>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</si>
  <si>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</si>
  <si>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</si>
  <si>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</si>
  <si>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</si>
  <si>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</si>
  <si>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</si>
  <si>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</si>
  <si>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</si>
  <si>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</si>
  <si>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</si>
  <si>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</si>
  <si>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</si>
  <si>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</si>
  <si>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</si>
  <si>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</si>
  <si>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</si>
  <si>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</si>
  <si>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</si>
  <si>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</si>
  <si>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</si>
  <si>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</si>
  <si>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</si>
  <si>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</si>
  <si>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</si>
  <si>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</si>
  <si>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</si>
  <si>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</si>
  <si>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</si>
  <si>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</si>
  <si>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</si>
  <si>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</si>
  <si>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</si>
  <si>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</si>
  <si>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</si>
  <si>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</si>
  <si>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</si>
  <si>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</si>
  <si>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</si>
  <si>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</si>
  <si>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</si>
  <si>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</si>
  <si>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</si>
  <si>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</si>
  <si>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</si>
  <si>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</si>
  <si>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</si>
  <si>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</si>
  <si>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</si>
  <si>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</si>
  <si>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</si>
  <si>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</si>
  <si>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</si>
  <si>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</si>
  <si>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</si>
  <si>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</si>
  <si>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</si>
  <si>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</si>
  <si>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</si>
  <si>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</si>
  <si>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</si>
  <si>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</si>
  <si>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</si>
  <si>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</si>
  <si>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</si>
  <si>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</si>
  <si>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</si>
  <si>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</si>
  <si>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</si>
  <si>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</si>
  <si>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</si>
  <si>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</si>
  <si>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</si>
  <si>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</si>
  <si>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</si>
  <si>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</si>
  <si>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</si>
  <si>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</si>
  <si>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</si>
  <si>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</si>
  <si>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</si>
  <si>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</si>
  <si>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</si>
  <si>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</si>
  <si>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</si>
  <si>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</si>
  <si>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</si>
  <si>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</si>
  <si>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</si>
  <si>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</si>
  <si>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</si>
  <si>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</si>
  <si>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</si>
  <si>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</si>
  <si>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</si>
  <si>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</si>
  <si>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</si>
  <si>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</si>
  <si>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</si>
  <si>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</si>
  <si>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</si>
  <si>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</si>
  <si>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</si>
  <si>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</si>
  <si>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</si>
  <si>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</si>
  <si>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</si>
  <si>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</si>
  <si>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</si>
  <si>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</si>
  <si>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</si>
  <si>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</si>
  <si>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</si>
  <si>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</si>
  <si>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</si>
  <si>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</si>
  <si>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</si>
  <si>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</si>
  <si>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</si>
  <si>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</si>
  <si>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</si>
  <si>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</si>
  <si>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</si>
  <si>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</si>
  <si>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</si>
  <si>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</si>
  <si>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</si>
  <si>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</si>
  <si>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</si>
  <si>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</si>
  <si>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</si>
  <si>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</si>
  <si>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</si>
  <si>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</si>
  <si>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</si>
  <si>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</si>
  <si>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</si>
  <si>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</si>
  <si>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</si>
  <si>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</si>
  <si>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</si>
  <si>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</si>
  <si>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</si>
  <si>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</si>
  <si>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</si>
  <si>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</si>
  <si>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</si>
  <si>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</si>
  <si>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</si>
  <si>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</si>
  <si>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</si>
  <si>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</si>
  <si>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</si>
  <si>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</si>
  <si>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</si>
  <si>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</si>
  <si>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</si>
  <si>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</si>
  <si>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</si>
  <si>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</si>
  <si>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</si>
  <si>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</si>
  <si>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</si>
  <si>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</si>
  <si>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</si>
  <si>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</si>
  <si>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</si>
  <si>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</si>
  <si>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</si>
  <si>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</si>
  <si>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</si>
  <si>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</si>
  <si>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</si>
  <si>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</si>
  <si>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</si>
  <si>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</si>
  <si>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</si>
  <si>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</si>
  <si>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</si>
  <si>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</si>
  <si>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</si>
  <si>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</si>
  <si>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</si>
  <si>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</si>
  <si>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</si>
  <si>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</si>
  <si>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</si>
  <si>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</si>
  <si>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</si>
  <si>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</si>
  <si>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</si>
  <si>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</si>
  <si>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</si>
  <si>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</si>
  <si>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</si>
  <si>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</si>
  <si>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</si>
  <si>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</si>
  <si>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</si>
  <si>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</si>
  <si>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</si>
  <si>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</si>
  <si>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</si>
  <si>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</si>
  <si>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</si>
  <si>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</si>
  <si>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</si>
  <si>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</si>
  <si>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</si>
  <si>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</si>
  <si>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</si>
  <si>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</si>
  <si>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</si>
  <si>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</si>
  <si>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</si>
  <si>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</si>
  <si>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</si>
  <si>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</si>
  <si>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</si>
  <si>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</si>
  <si>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</si>
  <si>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</si>
  <si>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</si>
  <si>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</si>
  <si>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</si>
  <si>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</si>
  <si>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</si>
  <si>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</si>
  <si>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</si>
  <si>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</si>
  <si>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</si>
  <si>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</si>
  <si>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</si>
  <si>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</si>
  <si>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</si>
  <si>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</si>
  <si>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</si>
  <si>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</si>
  <si>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</si>
  <si>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</si>
  <si>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</si>
  <si>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</si>
  <si>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</si>
  <si>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</si>
  <si>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</si>
  <si>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</si>
  <si>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</si>
  <si>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</si>
  <si>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</si>
  <si>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</si>
  <si>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</si>
  <si>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</si>
  <si>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</si>
  <si>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</si>
  <si>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</si>
  <si>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</si>
  <si>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</si>
  <si>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</si>
  <si>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</si>
  <si>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</si>
  <si>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</si>
  <si>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</si>
  <si>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</si>
  <si>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</si>
  <si>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</si>
  <si>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</si>
  <si>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</si>
  <si>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</si>
  <si>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</si>
  <si>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</si>
  <si>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</si>
  <si>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</si>
  <si>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</si>
  <si>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</si>
  <si>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</si>
  <si>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</si>
  <si>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</si>
  <si>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</si>
  <si>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</si>
  <si>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</si>
  <si>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</si>
  <si>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</si>
  <si>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</si>
  <si>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</si>
  <si>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</si>
  <si>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</si>
  <si>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</si>
  <si>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</si>
  <si>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</si>
  <si>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</si>
  <si>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</si>
  <si>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</si>
  <si>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</si>
  <si>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</si>
  <si>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</si>
  <si>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</si>
  <si>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</si>
  <si>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</si>
  <si>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</si>
  <si>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</si>
  <si>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</si>
  <si>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</si>
  <si>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</si>
  <si>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</si>
  <si>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</si>
  <si>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</si>
  <si>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</si>
  <si>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</si>
  <si>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</si>
  <si>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</si>
  <si>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</si>
  <si>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</si>
  <si>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</si>
  <si>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</si>
  <si>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</si>
  <si>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</si>
  <si>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</si>
  <si>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</si>
  <si>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</si>
  <si>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</si>
  <si>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</si>
  <si>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</si>
  <si>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</si>
  <si>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</si>
  <si>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</si>
  <si>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</si>
  <si>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</si>
  <si>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</si>
  <si>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</si>
  <si>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</si>
  <si>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</si>
  <si>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</si>
  <si>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</si>
  <si>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</si>
  <si>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</si>
  <si>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</si>
  <si>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</si>
  <si>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</si>
  <si>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</si>
  <si>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</si>
  <si>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</si>
  <si>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</si>
  <si>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</si>
  <si>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</si>
  <si>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</si>
  <si>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</si>
  <si>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</si>
  <si>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</si>
  <si>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</si>
  <si>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</si>
  <si>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</si>
  <si>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</si>
  <si>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</si>
  <si>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</si>
  <si>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</si>
  <si>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</si>
  <si>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</si>
  <si>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</si>
  <si>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</si>
  <si>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</si>
  <si>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</si>
  <si>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</si>
  <si>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</si>
  <si>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</si>
  <si>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</si>
  <si>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</si>
  <si>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</si>
  <si>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</si>
  <si>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</si>
  <si>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</si>
  <si>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</si>
  <si>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</si>
  <si>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</si>
  <si>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</si>
  <si>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</si>
  <si>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</si>
  <si>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</si>
  <si>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</si>
  <si>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</si>
  <si>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</si>
  <si>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</si>
  <si>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</si>
  <si>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</si>
  <si>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</si>
  <si>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</si>
  <si>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</si>
  <si>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</si>
  <si>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</si>
  <si>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</si>
  <si>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</si>
  <si>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</si>
  <si>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</si>
  <si>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</si>
  <si>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</si>
  <si>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</si>
  <si>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</si>
  <si>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</si>
  <si>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</si>
  <si>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</si>
  <si>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</si>
  <si>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</si>
  <si>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</si>
  <si>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</si>
  <si>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</si>
  <si>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</si>
  <si>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</si>
  <si>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</si>
  <si>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</si>
  <si>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</si>
  <si>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</si>
  <si>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</si>
  <si>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</si>
  <si>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</si>
  <si>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</si>
  <si>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</si>
  <si>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</si>
  <si>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</si>
  <si>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</si>
  <si>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</si>
  <si>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</si>
  <si>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</si>
  <si>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</si>
  <si>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</si>
  <si>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</si>
  <si>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</si>
  <si>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</si>
  <si>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</si>
  <si>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</si>
  <si>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</si>
  <si>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</si>
  <si>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</si>
  <si>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</si>
  <si>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</si>
  <si>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</si>
  <si>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</si>
  <si>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</si>
  <si>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</si>
  <si>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</si>
  <si>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</si>
  <si>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</si>
  <si>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</si>
  <si>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</si>
  <si>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</si>
  <si>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</si>
  <si>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</si>
  <si>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</si>
  <si>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</si>
  <si>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</si>
  <si>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</si>
  <si>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</si>
  <si>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</si>
  <si>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</si>
  <si>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</si>
  <si>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</si>
  <si>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</si>
  <si>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</si>
  <si>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</si>
  <si>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</si>
  <si>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</si>
  <si>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</si>
  <si>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</si>
  <si>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</si>
  <si>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</si>
  <si>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</si>
  <si>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</si>
  <si>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</si>
  <si>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</si>
  <si>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</si>
  <si>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</si>
  <si>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</si>
  <si>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</si>
  <si>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</si>
  <si>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</si>
  <si>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</si>
  <si>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</si>
  <si>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</si>
  <si>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</si>
  <si>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</si>
  <si>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</si>
  <si>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</si>
  <si>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</si>
  <si>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</si>
  <si>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</si>
  <si>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</si>
  <si>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</si>
  <si>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</si>
  <si>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</si>
  <si>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</si>
  <si>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</si>
  <si>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</si>
  <si>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</si>
  <si>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</si>
  <si>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</si>
  <si>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</si>
  <si>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</si>
  <si>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</si>
  <si>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</si>
  <si>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</si>
  <si>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</si>
  <si>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</si>
  <si>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</si>
  <si>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</si>
  <si>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</si>
  <si>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</si>
  <si>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</si>
  <si>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</si>
  <si>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</si>
  <si>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</si>
  <si>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</si>
  <si>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</si>
  <si>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</si>
  <si>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</si>
  <si>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</si>
  <si>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</si>
  <si>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</si>
  <si>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</si>
  <si>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</si>
  <si>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</si>
  <si>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</si>
  <si>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</si>
  <si>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</si>
  <si>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</si>
  <si>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</si>
  <si>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</si>
  <si>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</si>
  <si>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</si>
  <si>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</si>
  <si>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</si>
  <si>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</si>
  <si>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</si>
  <si>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</si>
  <si>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</si>
  <si>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</si>
  <si>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</si>
  <si>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</si>
  <si>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</si>
  <si>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</si>
  <si>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</si>
  <si>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</si>
  <si>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</si>
  <si>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</si>
  <si>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</si>
  <si>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</si>
  <si>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</si>
  <si>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</si>
  <si>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</si>
  <si>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</si>
  <si>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</si>
  <si>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</si>
  <si>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</si>
  <si>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</si>
  <si>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</si>
  <si>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</si>
  <si>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</si>
  <si>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</si>
  <si>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</si>
  <si>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</si>
  <si>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</si>
  <si>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</si>
  <si>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</si>
  <si>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</si>
  <si>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</si>
  <si>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</si>
  <si>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</si>
  <si>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</si>
  <si>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</si>
  <si>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</si>
  <si>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</si>
  <si>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</si>
  <si>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</si>
  <si>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</si>
  <si>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</si>
  <si>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</si>
  <si>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</si>
  <si>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</si>
  <si>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</si>
  <si>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</si>
  <si>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</si>
  <si>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</si>
  <si>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</si>
  <si>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</si>
  <si>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</si>
  <si>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</si>
  <si>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</si>
  <si>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</si>
  <si>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</si>
  <si>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</si>
  <si>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</si>
  <si>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</si>
  <si>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</si>
  <si>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</si>
  <si>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</si>
  <si>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</si>
  <si>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</si>
  <si>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</si>
  <si>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</si>
  <si>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</si>
  <si>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</si>
  <si>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</si>
  <si>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</si>
  <si>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</si>
  <si>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</si>
  <si>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</si>
  <si>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</si>
  <si>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</si>
  <si>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</si>
  <si>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</si>
  <si>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</si>
  <si>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</si>
  <si>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</si>
  <si>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</si>
  <si>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</si>
  <si>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</si>
  <si>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</si>
  <si>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</si>
  <si>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</si>
  <si>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</si>
  <si>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</si>
  <si>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</si>
  <si>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</si>
  <si>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</si>
  <si>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</si>
  <si>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</si>
  <si>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</si>
  <si>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</si>
  <si>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</si>
  <si>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</si>
  <si>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</si>
  <si>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</si>
  <si>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</si>
  <si>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</si>
  <si>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</si>
  <si>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</si>
  <si>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</si>
  <si>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</si>
  <si>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</si>
  <si>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</si>
  <si>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</si>
  <si>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</si>
  <si>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</si>
  <si>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</si>
  <si>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</si>
  <si>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</si>
  <si>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</si>
  <si>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</si>
  <si>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</si>
  <si>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</si>
  <si>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</si>
  <si>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</si>
  <si>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</si>
  <si>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</si>
  <si>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</si>
  <si>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</si>
  <si>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</si>
  <si>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</si>
  <si>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</si>
  <si>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</si>
  <si>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</si>
  <si>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</si>
  <si>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</si>
  <si>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</si>
  <si>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</si>
  <si>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</si>
  <si>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</si>
  <si>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</si>
  <si>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</si>
  <si>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</si>
  <si>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</si>
  <si>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</si>
  <si>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</si>
  <si>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</si>
  <si>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</si>
  <si>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</si>
  <si>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</si>
  <si>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</si>
  <si>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</si>
  <si>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</si>
  <si>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</si>
  <si>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</si>
  <si>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</si>
  <si>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</si>
  <si>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</si>
  <si>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</si>
  <si>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</si>
  <si>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</si>
  <si>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</si>
  <si>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</si>
  <si>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</si>
  <si>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</si>
  <si>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</si>
  <si>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</si>
  <si>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</si>
  <si>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</si>
  <si>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</si>
  <si>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</si>
  <si>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</si>
  <si>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</si>
  <si>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</si>
  <si>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</si>
  <si>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</si>
  <si>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</si>
  <si>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</si>
  <si>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</si>
  <si>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</si>
  <si>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</si>
  <si>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</si>
  <si>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</si>
  <si>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</si>
  <si>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</si>
  <si>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</si>
  <si>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</si>
  <si>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</si>
  <si>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</si>
  <si>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</si>
  <si>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</si>
  <si>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</si>
  <si>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</si>
  <si>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</si>
  <si>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</si>
  <si>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</si>
  <si>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</si>
  <si>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</si>
  <si>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</si>
  <si>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</si>
  <si>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</si>
  <si>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</si>
  <si>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</si>
  <si>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</si>
  <si>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</si>
  <si>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</si>
  <si>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</si>
  <si>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</si>
  <si>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</si>
  <si>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</si>
  <si>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</si>
  <si>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</si>
  <si>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</si>
  <si>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</si>
  <si>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</si>
  <si>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</si>
  <si>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</si>
  <si>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</si>
  <si>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</si>
  <si>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</si>
  <si>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</si>
  <si>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</si>
  <si>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</si>
  <si>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</si>
  <si>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</si>
  <si>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</si>
  <si>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</si>
  <si>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</si>
  <si>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</si>
  <si>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</si>
  <si>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</si>
  <si>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</si>
  <si>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</si>
  <si>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</si>
  <si>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</si>
  <si>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</si>
  <si>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</si>
  <si>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</si>
  <si>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</si>
  <si>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</si>
  <si>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</si>
  <si>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</si>
  <si>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</si>
  <si>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</si>
  <si>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</si>
  <si>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</si>
  <si>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</si>
  <si>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</si>
  <si>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</si>
  <si>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</si>
  <si>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</si>
  <si>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</si>
  <si>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</si>
  <si>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</si>
  <si>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</si>
  <si>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</si>
  <si>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</si>
  <si>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</si>
  <si>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</si>
  <si>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</si>
  <si>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</si>
  <si>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</si>
  <si>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</si>
  <si>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</si>
  <si>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</si>
  <si>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</si>
  <si>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</si>
  <si>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</si>
  <si>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</si>
  <si>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</si>
  <si>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</si>
  <si>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</si>
  <si>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</si>
  <si>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</si>
  <si>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</si>
  <si>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</si>
  <si>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</si>
  <si>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</si>
  <si>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</si>
  <si>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</si>
  <si>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</si>
  <si>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</si>
  <si>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</si>
  <si>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</si>
  <si>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</si>
  <si>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</si>
  <si>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</si>
  <si>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</si>
  <si>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</si>
  <si>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</si>
  <si>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</si>
  <si>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</si>
  <si>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</si>
  <si>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</si>
  <si>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</si>
  <si>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</si>
  <si>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</si>
  <si>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</si>
  <si>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</si>
  <si>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</si>
  <si>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</si>
  <si>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</si>
  <si>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</si>
  <si>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</si>
  <si>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</si>
  <si>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</si>
  <si>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</si>
  <si>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</si>
  <si>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</si>
  <si>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</si>
  <si>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</si>
  <si>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</si>
  <si>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</si>
  <si>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</si>
  <si>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</si>
  <si>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</si>
  <si>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</si>
  <si>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</si>
  <si>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</si>
  <si>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</si>
  <si>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</si>
  <si>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</si>
  <si>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</si>
  <si>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</si>
  <si>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</si>
  <si>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</si>
  <si>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</si>
  <si>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</si>
  <si>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</si>
  <si>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</si>
  <si>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</si>
  <si>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</si>
  <si>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</si>
  <si>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</si>
  <si>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</si>
  <si>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</si>
  <si>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</si>
  <si>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</si>
  <si>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</si>
  <si>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</si>
  <si>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</si>
  <si>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</si>
  <si>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</si>
  <si>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</si>
  <si>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</si>
  <si>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</si>
  <si>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</si>
  <si>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</si>
  <si>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</si>
  <si>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</si>
  <si>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</si>
  <si>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</si>
  <si>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</si>
  <si>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</si>
  <si>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</si>
  <si>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</si>
  <si>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</si>
  <si>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</si>
  <si>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</si>
  <si>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</si>
  <si>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</si>
  <si>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</si>
  <si>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</si>
  <si>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</si>
  <si>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</si>
  <si>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</si>
  <si>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</si>
  <si>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</si>
  <si>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</si>
  <si>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</si>
  <si>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</si>
  <si>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</si>
  <si>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</si>
  <si>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</si>
  <si>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</si>
  <si>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</si>
  <si>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</si>
  <si>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</si>
  <si>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</si>
  <si>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</si>
  <si>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</si>
  <si>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</si>
  <si>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</si>
  <si>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</si>
  <si>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</si>
  <si>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</si>
  <si>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</si>
  <si>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</si>
  <si>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</si>
  <si>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</si>
  <si>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</si>
  <si>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</si>
  <si>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</si>
  <si>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</si>
  <si>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</si>
  <si>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</si>
  <si>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</si>
  <si>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</si>
  <si>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</si>
  <si>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</si>
  <si>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</si>
  <si>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</si>
  <si>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</si>
  <si>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</si>
  <si>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</si>
  <si>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</si>
  <si>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</si>
  <si>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</si>
  <si>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</si>
  <si>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</si>
  <si>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</si>
  <si>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</si>
  <si>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</si>
  <si>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</si>
  <si>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</si>
  <si>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</si>
  <si>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</si>
  <si>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</si>
  <si>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</si>
  <si>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</si>
  <si>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</si>
  <si>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</si>
  <si>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</si>
  <si>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</si>
  <si>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</si>
  <si>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</si>
  <si>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</si>
  <si>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</si>
  <si>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</si>
  <si>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</si>
  <si>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</si>
  <si>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</si>
  <si>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</si>
  <si>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</si>
  <si>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</si>
  <si>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</si>
  <si>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</si>
  <si>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</si>
  <si>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</si>
  <si>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</si>
  <si>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</si>
  <si>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</si>
  <si>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</si>
  <si>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</si>
  <si>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</si>
  <si>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</si>
  <si>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</si>
  <si>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</si>
  <si>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</si>
  <si>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</si>
  <si>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</si>
  <si>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</si>
  <si>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</si>
  <si>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</si>
  <si>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</si>
  <si>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</si>
  <si>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</si>
  <si>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</si>
  <si>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</si>
  <si>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</si>
  <si>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</si>
  <si>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</si>
  <si>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</si>
  <si>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</si>
  <si>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</si>
  <si>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</si>
  <si>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</si>
  <si>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</si>
  <si>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</si>
  <si>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</si>
  <si>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</si>
  <si>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</si>
  <si>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</si>
  <si>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</si>
  <si>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</si>
  <si>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</si>
  <si>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</si>
  <si>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</si>
  <si>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</si>
  <si>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</si>
  <si>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</si>
  <si>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</si>
  <si>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</si>
  <si>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</si>
  <si>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</si>
  <si>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</si>
  <si>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</si>
  <si>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</si>
  <si>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</si>
  <si>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</si>
  <si>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</si>
  <si>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</si>
  <si>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</si>
  <si>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</si>
  <si>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</si>
  <si>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</si>
  <si>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</si>
  <si>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</si>
  <si>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</si>
  <si>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</si>
  <si>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</si>
  <si>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</si>
  <si>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</si>
  <si>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</si>
  <si>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</si>
  <si>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</si>
  <si>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</si>
  <si>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</si>
  <si>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</si>
  <si>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</si>
  <si>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</si>
  <si>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</si>
  <si>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</si>
  <si>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</si>
  <si>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</si>
  <si>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</si>
  <si>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</si>
  <si>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</si>
  <si>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</si>
  <si>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</si>
  <si>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</si>
  <si>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</si>
  <si>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</si>
  <si>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</si>
  <si>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</si>
  <si>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</si>
  <si>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</si>
  <si>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</si>
  <si>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</si>
  <si>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</si>
  <si>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</si>
  <si>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</si>
  <si>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</si>
  <si>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</si>
  <si>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</si>
  <si>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</si>
  <si>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</si>
  <si>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</si>
  <si>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</si>
  <si>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</si>
  <si>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</si>
  <si>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</si>
  <si>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</si>
  <si>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</si>
  <si>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</si>
  <si>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</si>
  <si>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</si>
  <si>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</si>
  <si>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</si>
  <si>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</si>
  <si>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</si>
  <si>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</si>
  <si>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</si>
  <si>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</si>
  <si>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</si>
  <si>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</si>
  <si>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</si>
  <si>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</si>
  <si>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</si>
  <si>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</si>
  <si>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</si>
  <si>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</si>
  <si>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</si>
  <si>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</si>
  <si>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</si>
  <si>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</si>
  <si>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</si>
  <si>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</si>
  <si>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</si>
  <si>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</si>
  <si>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</si>
  <si>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</si>
  <si>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</si>
  <si>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</si>
  <si>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</si>
  <si>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</si>
  <si>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</si>
  <si>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</si>
  <si>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</si>
  <si>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</si>
  <si>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</si>
  <si>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</si>
  <si>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</si>
  <si>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</si>
  <si>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</si>
  <si>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</si>
  <si>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</si>
  <si>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</si>
  <si>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</si>
  <si>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</si>
  <si>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</si>
  <si>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</si>
  <si>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</si>
  <si>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</si>
  <si>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</si>
  <si>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</si>
  <si>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</si>
  <si>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</si>
  <si>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</si>
  <si>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</si>
  <si>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</si>
  <si>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</si>
  <si>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</si>
  <si>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</si>
  <si>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</si>
  <si>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</si>
  <si>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</si>
  <si>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</si>
  <si>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</si>
  <si>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</si>
  <si>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</si>
  <si>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</si>
  <si>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</si>
  <si>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</si>
  <si>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</si>
  <si>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</si>
  <si>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</si>
  <si>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</si>
  <si>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</si>
  <si>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</si>
  <si>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</si>
  <si>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</si>
  <si>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</si>
  <si>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</si>
  <si>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</si>
  <si>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</si>
  <si>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</si>
  <si>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</si>
  <si>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</si>
  <si>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</si>
  <si>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</si>
  <si>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</si>
  <si>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</si>
  <si>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</si>
  <si>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</si>
  <si>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</si>
  <si>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</si>
  <si>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</si>
  <si>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</si>
  <si>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</si>
  <si>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</si>
  <si>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</si>
  <si>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</si>
  <si>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</si>
  <si>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</si>
  <si>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</si>
  <si>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</si>
  <si>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</si>
  <si>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</si>
  <si>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</si>
  <si>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</si>
  <si>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</si>
  <si>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</si>
  <si>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</si>
  <si>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</si>
  <si>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</si>
  <si>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</si>
  <si>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</si>
  <si>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</si>
  <si>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</si>
  <si>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</si>
  <si>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</si>
  <si>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</si>
  <si>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</si>
  <si>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</si>
  <si>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</si>
  <si>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</si>
  <si>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</si>
  <si>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</si>
  <si>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</si>
  <si>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</si>
  <si>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</si>
  <si>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</si>
  <si>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</si>
  <si>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</si>
  <si>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</si>
  <si>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</si>
  <si>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</si>
  <si>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</si>
  <si>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</si>
  <si>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</si>
  <si>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</si>
  <si>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</si>
  <si>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</si>
  <si>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</si>
  <si>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</si>
  <si>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</si>
  <si>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</si>
  <si>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</si>
  <si>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</si>
  <si>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</si>
  <si>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</si>
  <si>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</si>
  <si>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</si>
  <si>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</si>
  <si>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</si>
  <si>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</si>
  <si>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</si>
  <si>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</si>
  <si>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</si>
  <si>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</si>
  <si>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</si>
  <si>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</si>
  <si>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</si>
  <si>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</si>
  <si>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</si>
  <si>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</si>
  <si>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</si>
  <si>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</si>
  <si>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</si>
  <si>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</si>
  <si>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</si>
  <si>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</si>
  <si>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</si>
  <si>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</si>
  <si>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</si>
  <si>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</si>
  <si>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</si>
  <si>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</si>
  <si>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</si>
  <si>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</si>
  <si>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</si>
  <si>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</si>
  <si>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</si>
  <si>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</si>
  <si>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</si>
  <si>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</si>
  <si>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</si>
  <si>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</si>
  <si>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</si>
  <si>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</si>
  <si>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</si>
  <si>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</si>
  <si>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</si>
  <si>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</si>
  <si>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</si>
  <si>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</si>
  <si>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</si>
  <si>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</si>
  <si>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</si>
  <si>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</si>
  <si>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</si>
  <si>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</si>
  <si>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</si>
  <si>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</si>
  <si>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</si>
  <si>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</si>
  <si>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</si>
  <si>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</si>
  <si>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</si>
  <si>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</si>
  <si>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</si>
  <si>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</si>
  <si>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</si>
  <si>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</si>
  <si>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</si>
  <si>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</si>
  <si>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</si>
  <si>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</si>
  <si>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</si>
  <si>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</si>
  <si>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</si>
  <si>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</si>
  <si>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</si>
  <si>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</si>
  <si>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</si>
  <si>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</si>
  <si>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</si>
  <si>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</si>
  <si>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</si>
  <si>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</si>
  <si>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</si>
  <si>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</si>
  <si>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</si>
  <si>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</si>
  <si>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</si>
  <si>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</si>
  <si>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</si>
  <si>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</si>
  <si>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</si>
  <si>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</si>
  <si>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</si>
  <si>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</si>
  <si>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</si>
  <si>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</si>
  <si>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</si>
  <si>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</si>
  <si>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</si>
  <si>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</si>
  <si>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</si>
  <si>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</si>
  <si>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</si>
  <si>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</si>
  <si>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</si>
  <si>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</si>
  <si>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</si>
  <si>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</si>
  <si>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</si>
  <si>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</si>
  <si>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</si>
  <si>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</si>
  <si>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</si>
  <si>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</si>
  <si>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</si>
  <si>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</si>
  <si>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</si>
  <si>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</si>
  <si>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</si>
  <si>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</si>
  <si>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</si>
  <si>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</si>
  <si>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</si>
  <si>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</si>
  <si>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</si>
  <si>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</si>
  <si>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</si>
  <si>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</si>
  <si>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</si>
  <si>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</si>
  <si>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</si>
  <si>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</si>
  <si>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</si>
  <si>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</si>
  <si>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</si>
  <si>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</si>
  <si>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</si>
  <si>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</si>
  <si>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</si>
  <si>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</si>
  <si>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</si>
  <si>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</si>
  <si>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</si>
  <si>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</si>
  <si>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</si>
  <si>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</si>
  <si>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</si>
  <si>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</si>
  <si>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</si>
  <si>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</si>
  <si>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</si>
  <si>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</si>
  <si>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</si>
  <si>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</si>
  <si>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</si>
  <si>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</si>
  <si>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</si>
  <si>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</si>
  <si>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</si>
  <si>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</si>
  <si>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</si>
  <si>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</si>
  <si>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</si>
  <si>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</si>
  <si>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</si>
  <si>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</si>
  <si>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</si>
  <si>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</si>
  <si>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</si>
  <si>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</si>
  <si>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</si>
  <si>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</si>
  <si>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</si>
  <si>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</si>
  <si>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</si>
  <si>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</si>
  <si>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</si>
  <si>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</si>
  <si>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</si>
  <si>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</si>
  <si>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</si>
  <si>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</si>
  <si>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</si>
  <si>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</si>
  <si>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</si>
  <si>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</si>
  <si>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</si>
  <si>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</si>
  <si>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</si>
  <si>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</si>
  <si>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</si>
  <si>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</si>
  <si>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</si>
  <si>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</si>
  <si>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</si>
  <si>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</si>
  <si>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</si>
  <si>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</si>
  <si>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</si>
  <si>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</si>
  <si>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</si>
  <si>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</si>
  <si>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</si>
  <si>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</si>
  <si>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</si>
  <si>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</si>
  <si>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</si>
  <si>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</si>
  <si>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</si>
  <si>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</si>
  <si>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</si>
  <si>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</si>
  <si>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</si>
  <si>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</si>
  <si>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</si>
  <si>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</si>
  <si>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</si>
  <si>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</si>
  <si>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</si>
  <si>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</si>
  <si>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</si>
  <si>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</si>
  <si>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</si>
  <si>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</si>
  <si>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</si>
  <si>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</si>
  <si>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</si>
  <si>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</si>
  <si>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</si>
  <si>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</si>
  <si>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</si>
  <si>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</si>
  <si>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</si>
  <si>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</si>
  <si>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</si>
  <si>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</si>
  <si>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</si>
  <si>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</si>
  <si>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</si>
  <si>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</si>
  <si>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</si>
  <si>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</si>
  <si>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</si>
  <si>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</si>
  <si>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</si>
  <si>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</si>
  <si>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</si>
  <si>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</si>
  <si>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</si>
  <si>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</si>
  <si>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</si>
  <si>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</si>
  <si>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</si>
  <si>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</si>
  <si>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</si>
  <si>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</si>
  <si>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</si>
  <si>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</si>
  <si>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</si>
  <si>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</si>
  <si>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</si>
  <si>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</si>
  <si>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</si>
  <si>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</si>
  <si>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</si>
  <si>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</si>
  <si>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</si>
  <si>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</si>
  <si>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</si>
  <si>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</si>
  <si>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</si>
  <si>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</si>
  <si>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</si>
  <si>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</si>
  <si>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</si>
  <si>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</si>
  <si>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</si>
  <si>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</si>
  <si>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</si>
  <si>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</si>
  <si>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</si>
  <si>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</si>
  <si>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</si>
  <si>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</si>
  <si>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</si>
  <si>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</si>
  <si>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</si>
  <si>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</si>
  <si>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</si>
  <si>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</si>
  <si>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</si>
  <si>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</si>
  <si>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</si>
  <si>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</si>
  <si>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</si>
  <si>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</si>
  <si>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</si>
  <si>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</si>
  <si>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</si>
  <si>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</si>
  <si>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</si>
  <si>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</si>
  <si>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</si>
  <si>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</si>
  <si>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</si>
  <si>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</si>
  <si>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</si>
  <si>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</si>
  <si>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</si>
  <si>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</si>
  <si>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</si>
  <si>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</si>
  <si>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</si>
  <si>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</si>
  <si>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</si>
  <si>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</si>
  <si>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</si>
  <si>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</si>
  <si>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</si>
  <si>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</si>
  <si>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</si>
  <si>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</si>
  <si>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</si>
  <si>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</si>
  <si>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</si>
  <si>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</si>
  <si>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</si>
  <si>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</si>
  <si>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</si>
  <si>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</si>
  <si>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</si>
  <si>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</si>
  <si>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</si>
  <si>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</si>
  <si>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</si>
  <si>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</si>
  <si>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</si>
  <si>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</si>
  <si>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</si>
  <si>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</si>
  <si>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</si>
  <si>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</si>
  <si>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</si>
  <si>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</si>
  <si>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</si>
  <si>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</si>
  <si>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</si>
  <si>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</si>
  <si>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</si>
  <si>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</si>
  <si>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</si>
  <si>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</si>
  <si>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</si>
  <si>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</si>
  <si>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</si>
  <si>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</si>
  <si>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</si>
  <si>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</si>
  <si>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</si>
  <si>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</si>
  <si>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</si>
  <si>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</si>
  <si>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</si>
  <si>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</si>
  <si>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</si>
  <si>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</si>
  <si>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</si>
  <si>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</si>
  <si>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</si>
  <si>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</si>
  <si>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</si>
  <si>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</si>
  <si>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</si>
  <si>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</si>
  <si>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</si>
  <si>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</si>
  <si>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</si>
  <si>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</si>
  <si>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</si>
  <si>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</si>
  <si>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</si>
  <si>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</si>
  <si>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</si>
  <si>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</si>
  <si>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</si>
  <si>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</si>
  <si>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</si>
  <si>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</si>
  <si>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</si>
  <si>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</si>
  <si>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</si>
  <si>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</si>
  <si>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</si>
  <si>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</si>
  <si>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</si>
  <si>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</si>
  <si>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</si>
  <si>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</si>
  <si>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</si>
  <si>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</si>
  <si>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</si>
  <si>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</si>
  <si>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</si>
  <si>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</si>
  <si>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</si>
  <si>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</si>
  <si>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</si>
  <si>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</si>
  <si>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</si>
  <si>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</si>
  <si>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</si>
  <si>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</si>
  <si>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</si>
  <si>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</si>
  <si>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</si>
  <si>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</si>
  <si>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</si>
  <si>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</si>
  <si>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</si>
  <si>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</si>
  <si>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</si>
  <si>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</si>
  <si>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</si>
  <si>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</si>
  <si>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</si>
  <si>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</si>
  <si>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</si>
  <si>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</si>
  <si>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</si>
  <si>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</si>
  <si>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</si>
  <si>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</si>
  <si>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</si>
  <si>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</si>
  <si>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</si>
  <si>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</si>
  <si>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</si>
  <si>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</si>
  <si>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</si>
  <si>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</si>
  <si>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</si>
  <si>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</si>
  <si>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</si>
  <si>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</si>
  <si>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</si>
  <si>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</si>
  <si>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</si>
  <si>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</si>
  <si>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</si>
  <si>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</si>
  <si>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</si>
  <si>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</si>
  <si>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</si>
  <si>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</si>
  <si>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</si>
  <si>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</si>
  <si>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</si>
  <si>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</si>
  <si>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</si>
  <si>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</si>
  <si>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</si>
  <si>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</si>
  <si>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</si>
  <si>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</si>
  <si>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</si>
  <si>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</si>
  <si>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</si>
  <si>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</si>
  <si>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</si>
  <si>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</si>
  <si>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</si>
  <si>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</si>
  <si>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</si>
  <si>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</si>
  <si>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</si>
  <si>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</si>
  <si>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</si>
  <si>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</si>
  <si>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</si>
  <si>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</si>
  <si>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</si>
  <si>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</si>
  <si>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</si>
  <si>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</si>
  <si>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</si>
  <si>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</si>
  <si>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</si>
  <si>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</si>
  <si>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</si>
  <si>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</si>
  <si>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</si>
  <si>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</si>
  <si>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</si>
  <si>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</si>
  <si>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</si>
  <si>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</si>
  <si>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</si>
  <si>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</si>
  <si>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</si>
  <si>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</si>
  <si>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</si>
  <si>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</si>
  <si>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</si>
  <si>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</si>
  <si>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</si>
  <si>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</si>
  <si>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</si>
  <si>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</si>
  <si>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</si>
  <si>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</si>
  <si>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</si>
  <si>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</si>
  <si>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</si>
  <si>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</si>
  <si>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</si>
  <si>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</si>
  <si>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</si>
  <si>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</si>
  <si>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</si>
  <si>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</si>
  <si>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</si>
  <si>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</si>
  <si>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</si>
  <si>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</si>
  <si>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</si>
  <si>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</si>
  <si>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</si>
  <si>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</si>
  <si>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</si>
  <si>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</si>
  <si>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</si>
  <si>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</si>
  <si>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</si>
  <si>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</si>
  <si>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</si>
  <si>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</si>
  <si>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</si>
  <si>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</si>
  <si>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</si>
  <si>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</si>
  <si>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</si>
  <si>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</si>
  <si>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</si>
  <si>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</si>
  <si>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</si>
  <si>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</si>
  <si>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</si>
  <si>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</si>
  <si>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</si>
  <si>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</si>
  <si>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</si>
  <si>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</si>
  <si>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</si>
  <si>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</si>
  <si>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</si>
  <si>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</si>
  <si>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</si>
  <si>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</si>
  <si>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</si>
  <si>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</si>
  <si>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</si>
  <si>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</si>
  <si>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</si>
  <si>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</si>
  <si>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</si>
  <si>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</si>
  <si>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</si>
  <si>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</si>
  <si>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</si>
  <si>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</si>
  <si>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</si>
  <si>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</si>
  <si>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</si>
  <si>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</si>
  <si>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</si>
  <si>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</si>
  <si>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</si>
  <si>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</si>
  <si>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</si>
  <si>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</si>
  <si>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</si>
  <si>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</si>
  <si>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</si>
  <si>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</si>
  <si>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</si>
  <si>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</si>
  <si>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</si>
  <si>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</si>
  <si>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</si>
  <si>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</si>
  <si>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</si>
  <si>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</si>
  <si>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</si>
  <si>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</si>
  <si>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</si>
  <si>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</si>
  <si>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</si>
  <si>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</si>
  <si>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</si>
  <si>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</si>
  <si>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</si>
  <si>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</si>
  <si>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</si>
  <si>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</si>
  <si>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</si>
  <si>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</si>
  <si>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</si>
  <si>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</si>
  <si>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</si>
  <si>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</si>
  <si>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</si>
  <si>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</si>
  <si>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</si>
  <si>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</si>
  <si>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</si>
  <si>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</si>
  <si>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</si>
  <si>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</si>
  <si>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</si>
  <si>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</si>
  <si>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</si>
  <si>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</si>
  <si>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</si>
  <si>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</si>
  <si>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</si>
  <si>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</si>
  <si>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</si>
  <si>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</si>
  <si>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</si>
  <si>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</si>
  <si>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</si>
  <si>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</si>
  <si>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</si>
  <si>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</si>
  <si>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</si>
  <si>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</si>
  <si>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</si>
  <si>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</si>
  <si>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</si>
  <si>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</si>
  <si>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</si>
  <si>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</si>
  <si>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</si>
  <si>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</si>
  <si>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</si>
  <si>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</si>
  <si>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</si>
  <si>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</si>
  <si>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</si>
  <si>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</si>
  <si>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</si>
  <si>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</si>
  <si>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</si>
  <si>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</si>
  <si>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</si>
  <si>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</si>
  <si>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</si>
  <si>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</si>
  <si>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</si>
  <si>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</si>
  <si>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</si>
  <si>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</si>
  <si>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</si>
  <si>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</si>
  <si>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</si>
  <si>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</si>
  <si>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</si>
  <si>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</si>
  <si>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</si>
  <si>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</si>
  <si>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</si>
  <si>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</si>
  <si>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</si>
  <si>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</si>
  <si>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</si>
  <si>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</si>
  <si>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</si>
  <si>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</si>
  <si>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</si>
  <si>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</si>
  <si>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</si>
  <si>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</si>
  <si>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</si>
  <si>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</si>
  <si>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</si>
  <si>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</si>
  <si>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</si>
  <si>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</si>
  <si>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</si>
  <si>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</si>
  <si>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</si>
  <si>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</si>
  <si>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</si>
  <si>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</si>
  <si>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</si>
  <si>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</si>
  <si>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</si>
  <si>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</si>
  <si>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</si>
  <si>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</si>
  <si>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</si>
  <si>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</si>
  <si>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</si>
  <si>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</si>
  <si>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</si>
  <si>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</si>
  <si>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</si>
  <si>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</si>
  <si>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</si>
  <si>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</si>
  <si>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</si>
  <si>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</si>
  <si>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</si>
  <si>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</si>
  <si>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</si>
  <si>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</si>
  <si>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</si>
  <si>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</si>
  <si>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</si>
  <si>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</si>
  <si>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</si>
  <si>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</si>
  <si>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</si>
  <si>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</si>
  <si>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</si>
  <si>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</si>
  <si>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</si>
  <si>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</si>
  <si>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</si>
  <si>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</si>
  <si>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</si>
  <si>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</si>
  <si>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</si>
  <si>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</si>
  <si>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</si>
  <si>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</si>
  <si>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</si>
  <si>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</si>
  <si>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</si>
  <si>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</si>
  <si>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</si>
  <si>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</si>
  <si>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</si>
  <si>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</si>
  <si>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</si>
  <si>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</si>
  <si>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</si>
  <si>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</si>
  <si>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</si>
  <si>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</si>
  <si>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</si>
  <si>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</si>
  <si>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</si>
  <si>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</si>
  <si>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</si>
  <si>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</si>
  <si>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</si>
  <si>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</si>
  <si>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</si>
  <si>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</si>
  <si>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</si>
  <si>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</si>
  <si>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</si>
  <si>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</si>
  <si>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</si>
  <si>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</si>
  <si>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</si>
  <si>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</si>
  <si>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</si>
  <si>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</si>
  <si>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</si>
  <si>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</si>
  <si>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</si>
  <si>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</si>
  <si>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</si>
  <si>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</si>
  <si>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</si>
  <si>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</si>
  <si>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</si>
  <si>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</si>
  <si>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</si>
  <si>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</si>
  <si>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</si>
  <si>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</si>
  <si>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</si>
  <si>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</si>
  <si>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</si>
  <si>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</si>
  <si>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</si>
  <si>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</si>
  <si>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</si>
  <si>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</si>
  <si>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</si>
  <si>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</si>
  <si>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</si>
  <si>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</si>
  <si>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</si>
  <si>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</si>
  <si>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</si>
  <si>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</si>
  <si>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</si>
  <si>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</si>
  <si>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</si>
  <si>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</si>
  <si>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</si>
  <si>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</si>
  <si>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</si>
  <si>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</si>
  <si>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</si>
  <si>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</si>
  <si>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</si>
  <si>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</si>
  <si>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</si>
  <si>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</si>
  <si>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</si>
  <si>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</si>
  <si>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</si>
  <si>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</si>
  <si>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</si>
  <si>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</si>
  <si>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</si>
  <si>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</si>
  <si>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</si>
  <si>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</si>
  <si>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</si>
  <si>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</si>
  <si>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</si>
  <si>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</si>
  <si>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</si>
  <si>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</si>
  <si>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</si>
  <si>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</si>
  <si>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</si>
  <si>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</si>
  <si>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</si>
  <si>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</si>
  <si>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</si>
  <si>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</si>
  <si>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</si>
  <si>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</si>
  <si>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</si>
  <si>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</si>
  <si>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</si>
  <si>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</si>
  <si>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</si>
  <si>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</si>
  <si>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</si>
  <si>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</si>
  <si>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</si>
  <si>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</si>
  <si>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</si>
  <si>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</si>
  <si>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</si>
  <si>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</si>
  <si>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</si>
  <si>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</si>
  <si>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</si>
  <si>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</si>
  <si>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</si>
  <si>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</si>
  <si>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</si>
  <si>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</si>
  <si>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</si>
  <si>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</si>
  <si>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</si>
  <si>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</si>
  <si>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</si>
  <si>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</si>
  <si>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</si>
  <si>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</si>
  <si>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</si>
  <si>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</si>
  <si>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</si>
  <si>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</si>
  <si>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</si>
  <si>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</si>
  <si>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</si>
  <si>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</si>
  <si>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</si>
  <si>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</si>
  <si>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</si>
  <si>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</si>
  <si>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</si>
  <si>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</si>
  <si>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</si>
  <si>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</si>
  <si>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</si>
  <si>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</si>
  <si>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</si>
  <si>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</si>
  <si>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</si>
  <si>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</si>
  <si>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</si>
  <si>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</si>
  <si>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</si>
  <si>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</si>
  <si>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</si>
  <si>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</si>
  <si>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</si>
  <si>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</si>
  <si>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</si>
  <si>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</si>
  <si>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</si>
  <si>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</si>
  <si>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</si>
  <si>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</si>
  <si>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</si>
  <si>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</si>
  <si>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</si>
  <si>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</si>
  <si>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</si>
  <si>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</si>
  <si>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</si>
  <si>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</si>
  <si>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</si>
  <si>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</si>
  <si>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</si>
  <si>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</si>
  <si>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</si>
  <si>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</si>
  <si>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</si>
  <si>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</si>
  <si>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</si>
  <si>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</si>
  <si>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</si>
  <si>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</si>
  <si>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</si>
  <si>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</si>
  <si>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</si>
  <si>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</si>
  <si>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</si>
  <si>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</si>
  <si>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</si>
  <si>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</si>
  <si>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</si>
  <si>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</si>
  <si>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</si>
  <si>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</si>
  <si>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</si>
  <si>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</si>
  <si>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</si>
  <si>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</si>
  <si>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</si>
  <si>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</si>
  <si>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</si>
  <si>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</si>
  <si>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</si>
  <si>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</si>
  <si>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</si>
  <si>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</si>
  <si>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</si>
  <si>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</si>
  <si>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</si>
  <si>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</si>
  <si>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</si>
  <si>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</si>
  <si>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</si>
  <si>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</si>
  <si>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</si>
  <si>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</si>
  <si>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</si>
  <si>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</si>
  <si>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</si>
  <si>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</si>
  <si>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</si>
  <si>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</si>
  <si>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</si>
  <si>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</si>
  <si>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</si>
  <si>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</si>
  <si>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</si>
  <si>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</si>
  <si>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</si>
  <si>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</si>
  <si>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</si>
  <si>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</si>
  <si>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</si>
  <si>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</si>
  <si>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</si>
  <si>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</si>
  <si>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</si>
  <si>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</si>
  <si>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</si>
  <si>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</si>
  <si>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</si>
  <si>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</si>
  <si>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</si>
  <si>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</si>
  <si>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</si>
  <si>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</si>
  <si>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</si>
  <si>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</si>
  <si>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</si>
  <si>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</si>
  <si>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</si>
  <si>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</si>
  <si>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</si>
  <si>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</si>
  <si>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</si>
  <si>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</si>
  <si>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</si>
  <si>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</si>
  <si>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</si>
  <si>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</si>
  <si>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</si>
  <si>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</si>
  <si>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</si>
  <si>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</si>
  <si>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</si>
  <si>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</si>
  <si>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</si>
  <si>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</si>
  <si>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</si>
  <si>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</si>
  <si>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</si>
  <si>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</si>
  <si>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</si>
  <si>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</si>
  <si>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</si>
  <si>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</si>
  <si>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</si>
  <si>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</si>
  <si>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</si>
  <si>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</si>
  <si>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</si>
  <si>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</si>
  <si>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</si>
  <si>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</si>
  <si>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</si>
  <si>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</si>
  <si>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</si>
  <si>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</si>
  <si>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</si>
  <si>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</si>
  <si>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</si>
  <si>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</si>
  <si>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</si>
  <si>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</si>
  <si>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</si>
  <si>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</si>
  <si>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</si>
  <si>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</si>
  <si>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</si>
  <si>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</si>
  <si>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</si>
  <si>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</si>
  <si>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</si>
  <si>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</si>
  <si>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</si>
  <si>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</si>
  <si>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</si>
  <si>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</si>
  <si>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</si>
  <si>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</si>
  <si>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</si>
  <si>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</si>
  <si>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</si>
  <si>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</si>
  <si>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</si>
  <si>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</si>
  <si>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</si>
  <si>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</si>
  <si>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</si>
  <si>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</si>
  <si>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</si>
  <si>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</si>
  <si>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</si>
  <si>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</si>
  <si>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</si>
  <si>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</si>
  <si>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</si>
  <si>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</si>
  <si>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</si>
  <si>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</si>
  <si>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</si>
  <si>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</si>
  <si>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</si>
  <si>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</si>
  <si>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</si>
  <si>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</si>
  <si>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</si>
  <si>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</si>
  <si>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</si>
  <si>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</si>
  <si>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</si>
  <si>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</si>
  <si>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</si>
  <si>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</si>
  <si>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</si>
  <si>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</si>
  <si>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</si>
  <si>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</si>
  <si>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</si>
  <si>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</si>
  <si>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</si>
  <si>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</si>
  <si>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</si>
  <si>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</si>
  <si>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</si>
  <si>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</si>
  <si>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</si>
  <si>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</si>
  <si>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</si>
  <si>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</si>
  <si>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</si>
  <si>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</si>
  <si>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</si>
  <si>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</si>
  <si>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</si>
  <si>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</si>
  <si>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</si>
  <si>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</si>
  <si>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</si>
  <si>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</si>
  <si>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</si>
  <si>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</si>
  <si>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</si>
  <si>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</si>
  <si>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</si>
  <si>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</si>
  <si>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</si>
  <si>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</si>
  <si>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</si>
  <si>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</si>
  <si>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</si>
  <si>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</si>
  <si>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</si>
  <si>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</si>
  <si>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</si>
  <si>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</si>
  <si>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</si>
  <si>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</si>
  <si>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</si>
  <si>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</si>
  <si>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</si>
  <si>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</si>
  <si>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</si>
  <si>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</si>
  <si>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</si>
  <si>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</si>
  <si>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</si>
  <si>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</si>
  <si>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</si>
  <si>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</si>
  <si>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</si>
  <si>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</si>
  <si>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</si>
  <si>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</si>
  <si>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</si>
  <si>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</si>
  <si>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</si>
  <si>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</si>
  <si>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</si>
  <si>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</si>
  <si>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</si>
  <si>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</si>
  <si>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</si>
  <si>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</si>
  <si>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</si>
  <si>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</si>
  <si>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</si>
  <si>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</si>
  <si>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</si>
  <si>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</si>
  <si>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</si>
  <si>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</si>
  <si>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</si>
  <si>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</si>
  <si>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</si>
  <si>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</si>
  <si>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</si>
  <si>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</si>
  <si>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</si>
  <si>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</si>
  <si>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</si>
  <si>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</si>
  <si>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</si>
  <si>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</si>
  <si>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</si>
  <si>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</si>
  <si>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</si>
  <si>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</si>
  <si>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</si>
  <si>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</si>
  <si>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</si>
  <si>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</si>
  <si>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</si>
  <si>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</si>
  <si>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</si>
  <si>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</si>
  <si>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</si>
  <si>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</si>
  <si>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</si>
  <si>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</si>
  <si>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</si>
  <si>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</si>
  <si>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</si>
  <si>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</si>
  <si>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</si>
  <si>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</si>
  <si>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</si>
  <si>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</si>
  <si>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</si>
  <si>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</si>
  <si>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</si>
  <si>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</si>
  <si>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</si>
  <si>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</si>
  <si>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</si>
  <si>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</si>
  <si>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</si>
  <si>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</si>
  <si>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</si>
  <si>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</si>
  <si>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</si>
  <si>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</si>
  <si>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</si>
  <si>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</si>
  <si>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</si>
  <si>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</si>
  <si>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</si>
  <si>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</si>
  <si>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</si>
  <si>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</si>
  <si>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</si>
  <si>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</si>
  <si>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</si>
  <si>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</si>
  <si>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</si>
  <si>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</si>
  <si>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</si>
  <si>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</si>
  <si>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</si>
  <si>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</si>
  <si>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</si>
  <si>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</si>
  <si>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</si>
  <si>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</si>
  <si>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</si>
  <si>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</si>
  <si>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</si>
  <si>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</si>
  <si>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</si>
  <si>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</si>
  <si>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</si>
  <si>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</si>
  <si>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</si>
  <si>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</si>
  <si>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</si>
  <si>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</si>
  <si>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</si>
  <si>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</si>
  <si>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</si>
  <si>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</si>
  <si>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</si>
  <si>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</si>
  <si>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</si>
  <si>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</si>
  <si>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</si>
  <si>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</si>
  <si>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</si>
  <si>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</si>
  <si>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</si>
  <si>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</si>
  <si>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</si>
  <si>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</si>
  <si>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</si>
  <si>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</si>
  <si>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</si>
  <si>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</si>
  <si>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</si>
  <si>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</si>
  <si>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</si>
  <si>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</si>
  <si>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</si>
  <si>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</si>
  <si>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</si>
  <si>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</si>
  <si>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</si>
  <si>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</si>
  <si>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</si>
  <si>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</si>
  <si>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</si>
  <si>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</si>
  <si>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</si>
  <si>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</si>
  <si>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</si>
  <si>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</si>
  <si>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</si>
  <si>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</si>
  <si>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</si>
  <si>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</si>
  <si>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</si>
  <si>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</si>
  <si>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</si>
  <si>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</si>
  <si>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</si>
  <si>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</si>
  <si>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</si>
  <si>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</si>
  <si>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</si>
  <si>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</si>
  <si>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</si>
  <si>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</si>
  <si>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</si>
  <si>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</si>
  <si>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</si>
  <si>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</si>
  <si>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</si>
  <si>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</si>
  <si>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</si>
  <si>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</si>
  <si>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</si>
  <si>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</si>
  <si>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</si>
  <si>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</si>
  <si>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</si>
  <si>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</si>
  <si>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</si>
  <si>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</si>
  <si>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</si>
  <si>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</si>
  <si>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</si>
  <si>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</si>
  <si>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</si>
  <si>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</si>
  <si>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</si>
  <si>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</si>
  <si>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</si>
  <si>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</si>
  <si>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</si>
  <si>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</si>
  <si>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</si>
  <si>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</si>
  <si>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</si>
  <si>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</si>
  <si>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</si>
  <si>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</si>
  <si>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</si>
  <si>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</si>
  <si>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</si>
  <si>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</si>
  <si>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</si>
  <si>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</si>
  <si>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</si>
  <si>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</si>
  <si>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</si>
  <si>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</si>
  <si>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</si>
  <si>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</si>
  <si>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</si>
  <si>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</si>
  <si>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</si>
  <si>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</si>
  <si>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</si>
  <si>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</si>
  <si>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</si>
  <si>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</si>
  <si>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</si>
  <si>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</si>
  <si>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</si>
  <si>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</si>
  <si>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</si>
  <si>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</si>
  <si>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</si>
  <si>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</si>
  <si>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</si>
  <si>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</si>
  <si>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</si>
  <si>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</si>
  <si>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</si>
  <si>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</si>
  <si>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</si>
  <si>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</si>
  <si>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</si>
  <si>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</si>
  <si>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</si>
  <si>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</si>
  <si>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</si>
  <si>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</si>
  <si>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</si>
  <si>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</si>
  <si>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</si>
  <si>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</si>
  <si>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</si>
  <si>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</si>
  <si>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</si>
  <si>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</si>
  <si>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</si>
  <si>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</si>
  <si>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</si>
  <si>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</si>
  <si>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</si>
  <si>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</si>
  <si>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</si>
  <si>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</si>
  <si>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</si>
  <si>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</si>
  <si>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</si>
  <si>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</si>
  <si>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</si>
  <si>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</si>
  <si>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</si>
  <si>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</si>
  <si>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</si>
  <si>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</si>
  <si>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</si>
  <si>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</si>
  <si>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</si>
  <si>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</si>
  <si>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</si>
  <si>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</si>
  <si>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</si>
  <si>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</si>
  <si>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</si>
  <si>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</si>
  <si>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</si>
  <si>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</si>
  <si>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</si>
  <si>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</si>
  <si>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</si>
  <si>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</si>
  <si>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</si>
  <si>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</si>
  <si>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</si>
  <si>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</si>
  <si>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</si>
  <si>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</si>
  <si>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</si>
  <si>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</si>
  <si>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</si>
  <si>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</si>
  <si>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</si>
  <si>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</si>
  <si>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</si>
  <si>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</si>
  <si>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</si>
  <si>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</si>
  <si>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</si>
  <si>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</si>
  <si>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</si>
  <si>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</si>
  <si>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</si>
  <si>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</si>
  <si>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</si>
  <si>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</si>
  <si>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</si>
  <si>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</si>
  <si>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</si>
  <si>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</si>
  <si>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</si>
  <si>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</si>
  <si>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</si>
  <si>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</si>
  <si>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</si>
  <si>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</si>
  <si>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</si>
  <si>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</si>
  <si>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</si>
  <si>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</si>
  <si>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</si>
  <si>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</si>
  <si>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</si>
  <si>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</si>
  <si>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</si>
  <si>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</si>
  <si>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</si>
  <si>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</si>
  <si>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</si>
  <si>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</si>
  <si>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</si>
  <si>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</si>
  <si>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</si>
  <si>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</si>
  <si>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</si>
  <si>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</si>
  <si>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</si>
  <si>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</si>
  <si>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</si>
  <si>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</si>
  <si>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</si>
  <si>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</si>
  <si>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</si>
  <si>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</si>
  <si>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</si>
  <si>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</si>
  <si>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</si>
  <si>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</si>
  <si>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</si>
  <si>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</si>
  <si>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</si>
  <si>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</si>
  <si>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</si>
  <si>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</si>
  <si>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</si>
  <si>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</si>
  <si>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</si>
  <si>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</si>
  <si>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</si>
  <si>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</si>
  <si>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</si>
  <si>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</si>
  <si>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</si>
  <si>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</si>
  <si>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</si>
  <si>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</si>
  <si>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</si>
  <si>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</si>
  <si>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</si>
  <si>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</si>
  <si>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</si>
  <si>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</si>
  <si>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</si>
  <si>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</si>
  <si>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</si>
  <si>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</si>
  <si>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</si>
  <si>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</si>
  <si>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</si>
  <si>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</si>
  <si>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</si>
  <si>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</si>
  <si>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</si>
  <si>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</si>
  <si>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</si>
  <si>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</si>
  <si>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</si>
  <si>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</si>
  <si>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</si>
  <si>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</si>
  <si>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</si>
  <si>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</si>
  <si>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</si>
  <si>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</si>
  <si>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</si>
  <si>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</si>
  <si>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</si>
  <si>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</si>
  <si>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</si>
  <si>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</si>
  <si>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</si>
  <si>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</si>
  <si>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</si>
  <si>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</si>
  <si>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</si>
  <si>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</si>
  <si>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</si>
  <si>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</si>
  <si>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</si>
  <si>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</si>
  <si>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</si>
  <si>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</si>
  <si>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</si>
  <si>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</si>
  <si>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</si>
  <si>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</si>
  <si>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</si>
  <si>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</si>
  <si>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</si>
  <si>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</si>
  <si>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</si>
  <si>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</si>
  <si>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</si>
  <si>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</si>
  <si>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</si>
  <si>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</si>
  <si>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</si>
  <si>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</si>
  <si>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</si>
  <si>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</si>
  <si>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</si>
  <si>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</si>
  <si>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</si>
  <si>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</si>
  <si>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</si>
  <si>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</si>
  <si>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</si>
  <si>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</si>
  <si>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</si>
  <si>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</si>
  <si>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</si>
  <si>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</si>
  <si>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</si>
  <si>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</si>
  <si>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</si>
  <si>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</si>
  <si>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</si>
  <si>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</si>
  <si>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</si>
  <si>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</si>
  <si>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</si>
  <si>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</si>
  <si>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</si>
  <si>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</si>
  <si>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</si>
  <si>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</si>
  <si>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</si>
  <si>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</si>
  <si>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</si>
  <si>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</si>
  <si>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</si>
  <si>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</si>
  <si>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</si>
  <si>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</si>
  <si>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</si>
  <si>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</si>
  <si>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</si>
  <si>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</si>
  <si>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</si>
  <si>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</si>
  <si>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</si>
  <si>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</si>
  <si>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</si>
  <si>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</si>
  <si>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</si>
  <si>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</si>
  <si>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</si>
  <si>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</si>
  <si>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</si>
  <si>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</si>
  <si>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</si>
  <si>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</si>
  <si>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</si>
  <si>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</si>
  <si>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</si>
  <si>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</si>
  <si>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</si>
  <si>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</si>
  <si>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</si>
  <si>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</si>
  <si>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</si>
  <si>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</si>
  <si>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</si>
  <si>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</si>
  <si>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</si>
  <si>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</si>
  <si>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</si>
  <si>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</si>
  <si>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</si>
  <si>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</si>
  <si>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</si>
  <si>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</si>
  <si>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</si>
  <si>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</si>
  <si>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</si>
  <si>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</si>
  <si>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</si>
  <si>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</si>
  <si>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</si>
  <si>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</si>
  <si>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</si>
  <si>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</si>
  <si>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</si>
  <si>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</si>
  <si>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</si>
  <si>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</si>
  <si>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</si>
  <si>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</si>
  <si>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</si>
  <si>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</si>
  <si>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</si>
  <si>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</si>
  <si>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</si>
  <si>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</si>
  <si>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</si>
  <si>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</si>
  <si>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</si>
  <si>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</si>
  <si>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</si>
  <si>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</si>
  <si>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</si>
  <si>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</si>
  <si>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</si>
  <si>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</si>
  <si>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</si>
  <si>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</si>
  <si>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</si>
  <si>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</si>
  <si>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</si>
  <si>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</si>
  <si>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</si>
  <si>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</si>
  <si>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</si>
  <si>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</si>
  <si>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</si>
  <si>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</si>
  <si>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</si>
  <si>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</si>
  <si>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</si>
  <si>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</si>
  <si>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</si>
  <si>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</si>
  <si>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</si>
  <si>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</si>
  <si>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</si>
  <si>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</si>
  <si>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</si>
  <si>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</si>
  <si>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</si>
  <si>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</si>
  <si>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</si>
  <si>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</si>
  <si>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</si>
  <si>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</si>
  <si>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</si>
  <si>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</si>
  <si>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</si>
  <si>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</si>
  <si>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</si>
  <si>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</si>
  <si>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</si>
  <si>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</si>
  <si>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</si>
  <si>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</si>
  <si>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</si>
  <si>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</si>
  <si>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</si>
  <si>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</si>
  <si>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</si>
  <si>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</si>
  <si>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</si>
  <si>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</si>
  <si>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</si>
  <si>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</si>
  <si>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</si>
  <si>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</si>
  <si>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</si>
  <si>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</si>
  <si>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</si>
  <si>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</si>
  <si>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</si>
  <si>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</si>
  <si>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</si>
  <si>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</si>
  <si>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</si>
  <si>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</si>
  <si>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</si>
  <si>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</si>
  <si>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</si>
  <si>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</si>
  <si>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</si>
  <si>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</si>
  <si>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</si>
  <si>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</si>
  <si>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</si>
  <si>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</si>
  <si>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</si>
  <si>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</si>
  <si>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</si>
  <si>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</si>
  <si>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</si>
  <si>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</si>
  <si>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</si>
  <si>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</si>
  <si>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</si>
  <si>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</si>
  <si>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</si>
  <si>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</si>
  <si>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</si>
  <si>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</si>
  <si>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</si>
  <si>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</si>
  <si>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</si>
  <si>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</si>
  <si>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</si>
  <si>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</si>
  <si>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</si>
  <si>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</si>
  <si>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</si>
  <si>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</si>
  <si>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</si>
  <si>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</si>
  <si>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</si>
  <si>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</si>
  <si>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</si>
  <si>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</si>
  <si>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</si>
  <si>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</si>
  <si>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</si>
  <si>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</si>
  <si>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</si>
  <si>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</si>
  <si>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</si>
  <si>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</si>
  <si>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</si>
  <si>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</si>
  <si>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</si>
  <si>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</si>
  <si>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</si>
  <si>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</si>
  <si>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</si>
  <si>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</si>
  <si>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</si>
  <si>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</si>
  <si>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</si>
  <si>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</si>
  <si>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</si>
  <si>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</si>
  <si>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</si>
  <si>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</si>
  <si>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</si>
  <si>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</si>
  <si>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</si>
  <si>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</si>
  <si>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</si>
  <si>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</si>
  <si>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</si>
  <si>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</si>
  <si>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</si>
  <si>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</si>
  <si>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</si>
  <si>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</si>
  <si>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</si>
  <si>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</si>
  <si>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</si>
  <si>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</si>
  <si>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</si>
  <si>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</si>
  <si>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</si>
  <si>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</si>
  <si>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</si>
  <si>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</si>
  <si>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</si>
  <si>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</si>
  <si>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</si>
  <si>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</si>
  <si>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</si>
  <si>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</si>
  <si>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</si>
  <si>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</si>
  <si>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</si>
  <si>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</si>
  <si>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</si>
  <si>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</si>
  <si>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</si>
  <si>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</si>
  <si>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</si>
  <si>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</si>
  <si>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</si>
  <si>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</si>
  <si>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</si>
  <si>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</si>
  <si>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</si>
  <si>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</si>
  <si>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</si>
  <si>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</si>
  <si>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</si>
  <si>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</si>
  <si>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</si>
  <si>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</si>
  <si>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</si>
  <si>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</si>
  <si>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</si>
  <si>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</si>
  <si>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</si>
  <si>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</si>
  <si>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</si>
  <si>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</si>
  <si>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</si>
  <si>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</si>
  <si>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</si>
  <si>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</si>
  <si>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</si>
  <si>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</si>
  <si>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</si>
  <si>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</si>
  <si>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</si>
  <si>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</si>
  <si>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</si>
  <si>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</si>
  <si>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</si>
  <si>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</si>
  <si>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</si>
  <si>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</si>
  <si>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</si>
  <si>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</si>
  <si>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</si>
  <si>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</si>
  <si>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</si>
  <si>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</si>
  <si>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</si>
  <si>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</si>
  <si>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</si>
  <si>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</si>
  <si>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</si>
  <si>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</si>
  <si>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</si>
  <si>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</si>
  <si>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</si>
  <si>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</si>
  <si>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</si>
  <si>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</si>
  <si>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</si>
  <si>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</si>
  <si>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</si>
  <si>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</si>
  <si>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</si>
  <si>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</si>
  <si>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</si>
  <si>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</si>
  <si>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</si>
  <si>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</si>
  <si>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</si>
  <si>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</si>
  <si>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</si>
  <si>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</si>
  <si>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</si>
  <si>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</si>
  <si>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</si>
  <si>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</si>
  <si>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</si>
  <si>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</si>
  <si>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</si>
  <si>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</si>
  <si>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</si>
  <si>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</si>
  <si>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</si>
  <si>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</si>
  <si>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</si>
  <si>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</si>
  <si>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</si>
  <si>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</si>
  <si>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</si>
  <si>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</si>
  <si>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</si>
  <si>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</si>
  <si>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</si>
  <si>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</si>
  <si>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</si>
  <si>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</si>
  <si>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</si>
  <si>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</si>
  <si>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</si>
  <si>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</si>
  <si>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</si>
  <si>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</si>
  <si>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</si>
  <si>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</si>
  <si>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</si>
  <si>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</si>
  <si>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</si>
  <si>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</si>
  <si>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</si>
  <si>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</si>
  <si>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</si>
  <si>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</si>
  <si>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</si>
  <si>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</si>
  <si>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</si>
  <si>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</si>
  <si>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</si>
  <si>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</si>
  <si>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</si>
  <si>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</si>
  <si>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</si>
  <si>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</si>
  <si>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</si>
  <si>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</si>
  <si>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</si>
  <si>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</si>
  <si>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</si>
  <si>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</si>
  <si>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</si>
  <si>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</si>
  <si>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</si>
  <si>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</si>
  <si>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</si>
  <si>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</si>
  <si>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</si>
  <si>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</si>
  <si>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</si>
  <si>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</si>
  <si>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</si>
  <si>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</si>
  <si>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</si>
  <si>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</si>
  <si>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</si>
  <si>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</si>
  <si>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</si>
  <si>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</si>
  <si>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</si>
  <si>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</si>
  <si>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</si>
  <si>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</si>
  <si>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</si>
  <si>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</si>
  <si>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</si>
  <si>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</si>
  <si>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</si>
  <si>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</si>
  <si>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</si>
  <si>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</si>
  <si>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</si>
  <si>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</si>
  <si>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</si>
  <si>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</si>
  <si>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</si>
  <si>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</si>
  <si>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</si>
  <si>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</si>
  <si>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</si>
  <si>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</si>
  <si>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</si>
  <si>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</si>
  <si>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</si>
  <si>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</si>
  <si>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</si>
  <si>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</si>
  <si>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</si>
  <si>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</si>
  <si>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</si>
  <si>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</si>
  <si>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</si>
  <si>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</si>
  <si>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</si>
  <si>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</si>
  <si>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</si>
  <si>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</si>
  <si>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</si>
  <si>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</si>
  <si>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</si>
  <si>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</si>
  <si>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</si>
  <si>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</si>
  <si>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</si>
  <si>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</si>
  <si>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</si>
  <si>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</si>
  <si>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</si>
  <si>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</si>
  <si>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</si>
  <si>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</si>
  <si>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</si>
  <si>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</si>
  <si>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</si>
  <si>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</si>
  <si>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</si>
  <si>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</si>
  <si>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</si>
  <si>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</si>
  <si>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</si>
  <si>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</si>
  <si>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</si>
  <si>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</si>
  <si>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</si>
  <si>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</si>
  <si>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</si>
  <si>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</si>
  <si>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</si>
  <si>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</si>
  <si>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</si>
  <si>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</si>
  <si>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</si>
  <si>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</si>
  <si>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</si>
  <si>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</si>
  <si>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</si>
  <si>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</si>
  <si>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</si>
  <si>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</si>
  <si>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</si>
  <si>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</si>
  <si>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</si>
  <si>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</si>
  <si>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</si>
  <si>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</si>
  <si>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</si>
  <si>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</si>
  <si>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</si>
  <si>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</si>
  <si>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</si>
  <si>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</si>
  <si>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</si>
  <si>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</si>
  <si>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</si>
  <si>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</si>
  <si>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</si>
  <si>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</si>
  <si>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</si>
  <si>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</si>
  <si>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</si>
  <si>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</si>
  <si>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</si>
  <si>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</si>
  <si>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</si>
  <si>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</si>
  <si>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</si>
  <si>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</si>
  <si>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</si>
  <si>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</si>
  <si>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</si>
  <si>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</si>
  <si>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</si>
  <si>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</si>
  <si>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</si>
  <si>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</si>
  <si>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</si>
  <si>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</si>
  <si>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</si>
  <si>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</si>
  <si>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</si>
  <si>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</si>
  <si>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</si>
  <si>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</si>
  <si>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</si>
  <si>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</si>
  <si>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</si>
  <si>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</si>
  <si>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</si>
  <si>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</si>
  <si>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</si>
  <si>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</si>
  <si>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</si>
  <si>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</si>
  <si>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</si>
  <si>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</si>
  <si>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</si>
  <si>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</si>
  <si>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</si>
  <si>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</si>
  <si>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</si>
  <si>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</si>
  <si>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</si>
  <si>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</si>
  <si>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</si>
  <si>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</si>
  <si>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</si>
  <si>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</si>
  <si>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</si>
  <si>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</si>
  <si>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</si>
  <si>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</si>
  <si>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</si>
  <si>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</si>
  <si>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</si>
  <si>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</si>
  <si>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</si>
  <si>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</si>
  <si>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</si>
  <si>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</si>
  <si>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</si>
  <si>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</si>
  <si>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</si>
  <si>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</si>
  <si>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</si>
  <si>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</si>
  <si>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</si>
  <si>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</si>
  <si>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</si>
  <si>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</si>
  <si>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</si>
  <si>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</si>
  <si>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</si>
  <si>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</si>
  <si>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</si>
  <si>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</si>
  <si>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</si>
  <si>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</si>
  <si>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</si>
  <si>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</si>
  <si>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</si>
  <si>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</si>
  <si>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</si>
  <si>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</si>
  <si>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</si>
  <si>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</si>
  <si>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</si>
  <si>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</si>
  <si>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</si>
  <si>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</si>
  <si>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</si>
  <si>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</si>
  <si>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</si>
  <si>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</si>
  <si>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</si>
  <si>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</si>
  <si>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</si>
  <si>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</si>
  <si>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</si>
  <si>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</si>
  <si>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</si>
  <si>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</si>
  <si>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</si>
  <si>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</si>
  <si>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</si>
  <si>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</si>
  <si>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</si>
  <si>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</si>
  <si>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</si>
  <si>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</si>
  <si>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</si>
  <si>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</si>
  <si>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</si>
  <si>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</si>
  <si>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</si>
  <si>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</si>
  <si>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</si>
  <si>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</si>
  <si>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</si>
  <si>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</si>
  <si>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</si>
  <si>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</si>
  <si>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</si>
  <si>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</si>
  <si>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</si>
  <si>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</si>
  <si>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</si>
  <si>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</si>
  <si>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</si>
  <si>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</si>
  <si>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</si>
  <si>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</si>
  <si>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</si>
  <si>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</si>
  <si>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</si>
  <si>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</si>
  <si>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</si>
  <si>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</si>
  <si>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</si>
  <si>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</si>
  <si>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</si>
  <si>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</si>
  <si>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</si>
  <si>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</si>
  <si>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</si>
  <si>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</si>
  <si>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</si>
  <si>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</si>
  <si>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</si>
  <si>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</si>
  <si>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</si>
  <si>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</si>
  <si>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</si>
  <si>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</si>
  <si>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</si>
  <si>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</si>
  <si>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</si>
  <si>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</si>
  <si>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</si>
  <si>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</si>
  <si>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</si>
  <si>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</si>
  <si>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</si>
  <si>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</si>
  <si>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</si>
  <si>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</si>
  <si>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</si>
  <si>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</si>
  <si>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</si>
  <si>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</si>
  <si>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</si>
  <si>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</si>
  <si>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</si>
  <si>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</si>
  <si>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</si>
  <si>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</si>
  <si>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</si>
  <si>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</si>
  <si>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</si>
  <si>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</si>
  <si>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</si>
  <si>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</si>
  <si>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</si>
  <si>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</si>
  <si>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</si>
  <si>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</si>
  <si>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</si>
  <si>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</si>
  <si>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</si>
  <si>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</si>
  <si>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</si>
  <si>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</si>
  <si>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</si>
  <si>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</si>
  <si>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</si>
  <si>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</si>
  <si>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</si>
  <si>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</si>
  <si>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</si>
  <si>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</si>
  <si>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</si>
  <si>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</si>
  <si>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</si>
  <si>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</si>
  <si>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</si>
  <si>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</si>
  <si>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</si>
  <si>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</si>
  <si>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</si>
  <si>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</si>
  <si>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</si>
  <si>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</si>
  <si>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</si>
  <si>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</si>
  <si>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</si>
  <si>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</si>
  <si>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</si>
  <si>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</si>
  <si>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</si>
  <si>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</si>
  <si>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</si>
  <si>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</si>
  <si>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</si>
  <si>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</si>
  <si>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</si>
  <si>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</si>
  <si>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</si>
  <si>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</si>
  <si>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</si>
  <si>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</si>
  <si>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</si>
  <si>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</si>
  <si>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</si>
  <si>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</si>
  <si>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</si>
  <si>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</si>
  <si>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</si>
  <si>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</si>
  <si>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</si>
  <si>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</si>
  <si>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</si>
  <si>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</si>
  <si>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</si>
  <si>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</si>
  <si>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</si>
  <si>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</si>
  <si>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</si>
  <si>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</si>
  <si>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</si>
  <si>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</si>
  <si>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</si>
  <si>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</si>
  <si>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</si>
  <si>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</si>
  <si>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</si>
  <si>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</si>
  <si>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</si>
  <si>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</si>
  <si>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</si>
  <si>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</si>
  <si>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</si>
  <si>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</si>
  <si>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</si>
  <si>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</si>
  <si>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</si>
  <si>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</si>
  <si>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</si>
  <si>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</si>
  <si>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</si>
  <si>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</si>
  <si>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</si>
  <si>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</si>
  <si>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</si>
  <si>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</si>
  <si>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</si>
  <si>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</si>
  <si>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</si>
  <si>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</si>
  <si>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</si>
  <si>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</si>
  <si>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</si>
  <si>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</si>
  <si>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</si>
  <si>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</si>
  <si>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</si>
  <si>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</si>
  <si>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</si>
  <si>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</si>
  <si>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</si>
  <si>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</si>
  <si>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</si>
  <si>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</si>
  <si>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</si>
  <si>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</si>
  <si>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</si>
  <si>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</si>
  <si>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</si>
  <si>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</si>
  <si>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</si>
  <si>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</si>
  <si>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</si>
  <si>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</si>
  <si>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</si>
  <si>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</si>
  <si>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</si>
  <si>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</si>
  <si>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</si>
  <si>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</si>
  <si>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</si>
  <si>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</si>
  <si>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</si>
  <si>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</si>
  <si>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</si>
  <si>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</si>
  <si>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</si>
  <si>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</si>
  <si>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</si>
  <si>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</si>
  <si>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</si>
  <si>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</si>
  <si>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</si>
  <si>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</si>
  <si>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</si>
  <si>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</si>
  <si>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</si>
  <si>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</si>
  <si>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</si>
  <si>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</si>
  <si>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</si>
  <si>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</si>
  <si>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</si>
  <si>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</si>
  <si>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</si>
  <si>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</si>
  <si>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</si>
  <si>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</si>
  <si>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</si>
  <si>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</si>
  <si>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</si>
  <si>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</si>
  <si>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</si>
  <si>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</si>
  <si>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</si>
  <si>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</si>
  <si>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</si>
  <si>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</si>
  <si>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</si>
  <si>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</si>
  <si>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</si>
  <si>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</si>
  <si>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</si>
  <si>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</si>
  <si>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</si>
  <si>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</si>
  <si>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</si>
  <si>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</si>
  <si>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</si>
  <si>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</si>
  <si>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</si>
  <si>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</si>
  <si>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</si>
  <si>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</si>
  <si>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</si>
  <si>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</si>
  <si>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</si>
  <si>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</si>
  <si>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</si>
  <si>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</si>
  <si>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</si>
  <si>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</si>
  <si>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</si>
  <si>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</si>
  <si>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</si>
  <si>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</si>
  <si>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</si>
  <si>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</si>
  <si>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</si>
  <si>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</si>
  <si>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</si>
  <si>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</si>
  <si>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</si>
  <si>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</si>
  <si>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</si>
  <si>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</si>
  <si>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</si>
  <si>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</si>
  <si>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</si>
  <si>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</si>
  <si>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</si>
  <si>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</si>
  <si>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</si>
  <si>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</si>
  <si>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</si>
  <si>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</si>
  <si>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</si>
  <si>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</si>
  <si>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</si>
  <si>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</si>
  <si>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</si>
  <si>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</si>
  <si>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</si>
  <si>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</si>
  <si>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</si>
  <si>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</si>
  <si>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</si>
  <si>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</si>
  <si>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</si>
  <si>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</si>
  <si>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</si>
  <si>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</si>
  <si>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</si>
  <si>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</si>
  <si>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</si>
  <si>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</si>
  <si>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</si>
  <si>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</si>
  <si>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</si>
  <si>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</si>
  <si>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</si>
  <si>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</si>
  <si>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</si>
  <si>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</si>
  <si>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</si>
  <si>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</si>
  <si>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</si>
  <si>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</si>
  <si>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</si>
  <si>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</si>
  <si>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</si>
  <si>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</si>
  <si>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</si>
  <si>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</si>
  <si>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</si>
  <si>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</si>
  <si>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</si>
  <si>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</si>
  <si>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</si>
  <si>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</si>
  <si>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</si>
  <si>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</si>
  <si>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</si>
  <si>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</si>
  <si>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</si>
  <si>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</si>
  <si>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</si>
  <si>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</si>
  <si>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</si>
  <si>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</si>
  <si>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</si>
  <si>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</si>
  <si>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</si>
  <si>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</si>
  <si>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</si>
  <si>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</si>
  <si>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</si>
  <si>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</si>
  <si>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</si>
  <si>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</si>
  <si>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</si>
  <si>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</si>
  <si>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</si>
  <si>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</si>
  <si>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</si>
  <si>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</si>
  <si>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</si>
  <si>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</si>
  <si>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</si>
  <si>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</si>
  <si>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</si>
  <si>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</si>
  <si>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</si>
  <si>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</si>
  <si>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</si>
  <si>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</si>
  <si>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</si>
  <si>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</si>
  <si>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</si>
  <si>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</si>
  <si>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</si>
  <si>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</si>
  <si>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</si>
  <si>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</si>
  <si>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</si>
  <si>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</si>
  <si>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</si>
  <si>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</si>
  <si>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</si>
  <si>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</si>
  <si>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</si>
  <si>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</si>
  <si>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</si>
  <si>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</si>
  <si>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</si>
  <si>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</si>
  <si>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</si>
  <si>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</si>
  <si>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</si>
  <si>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</si>
  <si>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</si>
  <si>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</si>
  <si>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</si>
  <si>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</si>
  <si>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</si>
  <si>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</si>
  <si>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</si>
  <si>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</si>
  <si>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</si>
  <si>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</si>
  <si>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</si>
  <si>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</si>
  <si>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</si>
  <si>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</si>
  <si>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</si>
  <si>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</si>
  <si>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</si>
  <si>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</si>
  <si>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</si>
  <si>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</si>
  <si>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</si>
  <si>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</si>
  <si>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</si>
  <si>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</si>
  <si>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</si>
  <si>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</si>
  <si>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</si>
  <si>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</si>
  <si>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</si>
  <si>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</si>
  <si>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</si>
  <si>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</si>
  <si>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</si>
  <si>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</si>
  <si>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</si>
  <si>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</si>
  <si>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</si>
  <si>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</si>
  <si>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</si>
  <si>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</si>
  <si>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</si>
  <si>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</si>
  <si>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</si>
  <si>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</si>
  <si>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</si>
  <si>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</si>
  <si>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</si>
  <si>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</si>
  <si>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</si>
  <si>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</si>
  <si>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</si>
  <si>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</si>
  <si>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</si>
  <si>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</si>
  <si>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</si>
  <si>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</si>
  <si>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</si>
  <si>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</si>
  <si>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</si>
  <si>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</si>
  <si>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</si>
  <si>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</si>
  <si>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</si>
  <si>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</si>
  <si>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</si>
  <si>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</si>
  <si>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</si>
  <si>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</si>
  <si>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</si>
  <si>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</si>
  <si>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</si>
  <si>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</si>
  <si>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</si>
  <si>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</si>
  <si>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</si>
  <si>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</si>
  <si>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</si>
  <si>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</si>
  <si>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</si>
  <si>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</si>
  <si>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</si>
  <si>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</si>
  <si>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</si>
  <si>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</si>
  <si>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</si>
  <si>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</si>
  <si>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</si>
  <si>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</si>
  <si>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</si>
  <si>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</si>
  <si>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</si>
  <si>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</si>
  <si>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</si>
  <si>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</si>
  <si>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</si>
  <si>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</si>
  <si>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</si>
  <si>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</si>
  <si>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</si>
  <si>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</si>
  <si>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</si>
  <si>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</si>
  <si>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</si>
  <si>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</si>
  <si>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</si>
  <si>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</si>
  <si>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</si>
  <si>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</si>
  <si>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</si>
  <si>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</si>
  <si>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</si>
  <si>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</si>
  <si>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</si>
  <si>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</si>
  <si>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</si>
  <si>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</si>
  <si>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</si>
  <si>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</si>
  <si>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</si>
  <si>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</si>
  <si>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</si>
  <si>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</si>
  <si>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</si>
  <si>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</si>
  <si>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</si>
  <si>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</si>
  <si>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</si>
  <si>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</si>
  <si>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</si>
  <si>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</si>
  <si>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</si>
  <si>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</si>
  <si>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</si>
  <si>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</si>
  <si>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</si>
  <si>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</si>
  <si>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</si>
  <si>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</si>
  <si>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</si>
  <si>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</si>
  <si>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</si>
  <si>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</si>
  <si>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</si>
  <si>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</si>
  <si>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</si>
  <si>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</si>
  <si>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</si>
  <si>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</si>
  <si>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</si>
  <si>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</si>
  <si>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</si>
  <si>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</si>
  <si>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</si>
  <si>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</si>
  <si>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</si>
  <si>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</si>
  <si>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</si>
  <si>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</si>
  <si>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</si>
  <si>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</si>
  <si>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</si>
  <si>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</si>
  <si>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</si>
  <si>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</si>
  <si>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</si>
  <si>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</si>
  <si>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</si>
  <si>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</si>
  <si>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</si>
  <si>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</si>
  <si>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</si>
  <si>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</si>
  <si>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</si>
  <si>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</si>
  <si>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</si>
  <si>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</si>
  <si>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</si>
  <si>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</si>
  <si>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</si>
  <si>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</si>
  <si>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</si>
  <si>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</si>
  <si>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</si>
  <si>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</si>
  <si>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</si>
  <si>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</si>
  <si>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</si>
  <si>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</si>
  <si>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</si>
  <si>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</si>
  <si>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</si>
  <si>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</si>
  <si>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</si>
  <si>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</si>
  <si>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</si>
  <si>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</si>
  <si>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</si>
  <si>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</si>
  <si>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</si>
  <si>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</si>
  <si>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</si>
  <si>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</si>
  <si>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</si>
  <si>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</si>
  <si>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</si>
  <si>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</si>
  <si>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</si>
  <si>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</si>
  <si>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</si>
  <si>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</si>
  <si>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</si>
  <si>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</si>
  <si>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</si>
  <si>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</si>
  <si>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</si>
  <si>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</si>
  <si>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</si>
  <si>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</si>
  <si>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</si>
  <si>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</si>
  <si>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</si>
  <si>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</si>
  <si>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</si>
  <si>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</si>
  <si>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</si>
  <si>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</si>
  <si>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</si>
  <si>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</si>
  <si>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</si>
  <si>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</si>
  <si>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</si>
  <si>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</si>
  <si>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</si>
  <si>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</si>
  <si>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</si>
  <si>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</si>
  <si>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</si>
  <si>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</si>
  <si>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</si>
  <si>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</si>
  <si>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</si>
  <si>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</si>
  <si>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</si>
  <si>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</si>
  <si>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</si>
  <si>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</si>
  <si>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</si>
  <si>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</si>
  <si>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</si>
  <si>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</si>
  <si>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</si>
  <si>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</si>
  <si>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</si>
  <si>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</si>
  <si>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</si>
  <si>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</si>
  <si>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</si>
  <si>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</si>
  <si>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</si>
  <si>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</si>
  <si>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</si>
  <si>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</si>
  <si>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</si>
  <si>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</si>
  <si>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</si>
  <si>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</si>
  <si>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</si>
  <si>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</si>
  <si>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</si>
  <si>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</si>
  <si>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</si>
  <si>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</si>
  <si>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</si>
  <si>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</si>
  <si>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</si>
  <si>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</si>
  <si>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</si>
  <si>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</si>
  <si>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</si>
  <si>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</si>
  <si>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</si>
  <si>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</si>
  <si>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</si>
  <si>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</si>
  <si>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</si>
  <si>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</si>
  <si>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</si>
  <si>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</si>
  <si>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</si>
  <si>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</si>
  <si>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</si>
  <si>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</si>
  <si>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</si>
  <si>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</si>
  <si>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</si>
  <si>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</si>
  <si>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</si>
  <si>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</si>
  <si>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</si>
  <si>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</si>
  <si>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</si>
  <si>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</si>
  <si>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</si>
  <si>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</si>
  <si>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</si>
  <si>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</si>
  <si>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</si>
  <si>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</si>
  <si>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</si>
  <si>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</si>
  <si>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</si>
  <si>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</si>
  <si>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</si>
  <si>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</si>
  <si>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</si>
  <si>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</si>
  <si>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</si>
  <si>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</si>
  <si>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</si>
  <si>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</si>
  <si>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</si>
  <si>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</si>
  <si>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</si>
  <si>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</si>
  <si>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</si>
  <si>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</si>
  <si>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</si>
  <si>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</si>
  <si>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</si>
  <si>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</si>
  <si>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</si>
  <si>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</si>
  <si>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</si>
  <si>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</si>
  <si>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</si>
  <si>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</si>
  <si>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</si>
  <si>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</si>
  <si>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</si>
  <si>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</si>
  <si>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</si>
  <si>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</si>
  <si>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</si>
  <si>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</si>
  <si>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</si>
  <si>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</si>
  <si>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</si>
  <si>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</si>
  <si>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</si>
  <si>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</si>
  <si>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</si>
  <si>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</si>
  <si>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</si>
  <si>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</si>
  <si>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</si>
  <si>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</si>
  <si>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</si>
  <si>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</si>
  <si>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</si>
  <si>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</si>
  <si>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</si>
  <si>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</si>
  <si>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</si>
  <si>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</si>
  <si>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</si>
  <si>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</si>
  <si>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</si>
  <si>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</si>
  <si>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</si>
  <si>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</si>
  <si>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</si>
  <si>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</si>
  <si>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</si>
  <si>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</si>
  <si>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</si>
  <si>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</si>
  <si>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</si>
  <si>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</si>
  <si>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</si>
  <si>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</si>
  <si>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</si>
  <si>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</si>
  <si>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</si>
  <si>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</si>
  <si>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</si>
  <si>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</si>
  <si>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</si>
  <si>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</si>
  <si>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</si>
  <si>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</si>
  <si>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</si>
  <si>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</si>
  <si>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</si>
  <si>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</si>
  <si>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</si>
  <si>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</si>
  <si>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</si>
  <si>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</si>
  <si>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</si>
  <si>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</si>
  <si>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</si>
  <si>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</si>
  <si>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</si>
  <si>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</si>
  <si>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</si>
  <si>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</si>
  <si>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</si>
  <si>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</si>
  <si>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</si>
  <si>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</si>
  <si>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</si>
  <si>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</si>
  <si>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</si>
  <si>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</si>
  <si>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</si>
  <si>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</si>
  <si>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</si>
  <si>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</si>
  <si>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</si>
  <si>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</si>
  <si>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</si>
  <si>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</si>
  <si>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</si>
  <si>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</si>
  <si>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</si>
  <si>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</si>
  <si>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</si>
  <si>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</si>
  <si>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</si>
  <si>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</si>
  <si>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</si>
  <si>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</si>
  <si>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</si>
  <si>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</si>
  <si>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</si>
  <si>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</si>
  <si>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</si>
  <si>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</si>
  <si>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</si>
  <si>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</si>
  <si>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</si>
  <si>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</si>
  <si>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</si>
  <si>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</si>
  <si>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</si>
  <si>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</si>
  <si>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</si>
  <si>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</si>
  <si>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</si>
  <si>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</si>
  <si>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</si>
  <si>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</si>
  <si>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</si>
  <si>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</si>
  <si>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</si>
  <si>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</si>
  <si>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</si>
  <si>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</si>
  <si>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</si>
  <si>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</si>
  <si>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</si>
  <si>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</si>
  <si>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</si>
  <si>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</si>
  <si>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</si>
  <si>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</si>
  <si>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</si>
  <si>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</si>
  <si>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</si>
  <si>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</si>
  <si>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</si>
  <si>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</si>
  <si>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</si>
  <si>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</si>
  <si>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</si>
  <si>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</si>
  <si>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</si>
  <si>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</si>
  <si>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</si>
  <si>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</si>
  <si>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</si>
  <si>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</si>
  <si>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</si>
  <si>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</si>
  <si>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</si>
  <si>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</si>
  <si>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</si>
  <si>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</si>
  <si>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</si>
  <si>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</si>
  <si>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</si>
  <si>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</si>
  <si>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</si>
  <si>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</si>
  <si>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</si>
  <si>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</si>
  <si>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</si>
  <si>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</si>
  <si>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</si>
  <si>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</si>
  <si>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</si>
  <si>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</si>
  <si>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</si>
  <si>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</si>
  <si>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</si>
  <si>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</si>
  <si>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</si>
  <si>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</si>
  <si>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</si>
  <si>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</si>
  <si>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</si>
  <si>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</si>
  <si>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</si>
  <si>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</si>
  <si>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</si>
  <si>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</si>
  <si>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</si>
  <si>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</si>
  <si>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</si>
  <si>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</si>
  <si>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</si>
  <si>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</si>
  <si>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</si>
  <si>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</si>
  <si>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</si>
  <si>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</si>
  <si>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</si>
  <si>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</si>
  <si>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</si>
  <si>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</si>
  <si>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</si>
  <si>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</si>
  <si>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</si>
  <si>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</si>
  <si>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</si>
  <si>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</si>
  <si>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</si>
  <si>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</si>
  <si>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</si>
  <si>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</si>
  <si>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</si>
  <si>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</si>
  <si>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</si>
  <si>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</si>
  <si>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</si>
  <si>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</si>
  <si>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</si>
  <si>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</si>
  <si>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</si>
  <si>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</si>
  <si>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</si>
  <si>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</si>
  <si>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</si>
  <si>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</si>
  <si>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</si>
  <si>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</si>
  <si>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</si>
  <si>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</si>
  <si>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</si>
  <si>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</si>
  <si>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</si>
  <si>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</si>
  <si>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</si>
  <si>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</si>
  <si>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</si>
  <si>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</si>
  <si>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</si>
  <si>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</si>
  <si>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</si>
  <si>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</si>
  <si>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</si>
  <si>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</si>
  <si>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</si>
  <si>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</si>
  <si>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</si>
  <si>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</si>
  <si>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</si>
  <si>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</si>
  <si>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</si>
  <si>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</si>
  <si>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</si>
  <si>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</si>
  <si>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</si>
  <si>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</si>
  <si>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</si>
  <si>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</si>
  <si>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</si>
  <si>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</si>
  <si>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</si>
  <si>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</si>
  <si>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</si>
  <si>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</si>
  <si>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</si>
  <si>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</si>
  <si>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</si>
  <si>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</si>
  <si>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</si>
  <si>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</si>
  <si>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</si>
  <si>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</si>
  <si>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</si>
  <si>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</si>
  <si>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</si>
  <si>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</si>
  <si>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</si>
  <si>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</si>
  <si>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</si>
  <si>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</si>
  <si>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</si>
  <si>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</si>
  <si>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</si>
  <si>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</si>
  <si>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</si>
  <si>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</si>
  <si>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</si>
  <si>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</si>
  <si>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</si>
  <si>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</si>
  <si>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</si>
  <si>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</si>
  <si>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</si>
  <si>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</si>
  <si>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</si>
  <si>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</si>
  <si>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</si>
  <si>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</si>
  <si>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</si>
  <si>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</si>
  <si>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</si>
  <si>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</si>
  <si>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</si>
  <si>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</si>
  <si>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</si>
  <si>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</si>
  <si>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</si>
  <si>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</si>
  <si>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</si>
  <si>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</si>
  <si>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</si>
  <si>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</si>
  <si>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</si>
  <si>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</si>
  <si>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</si>
  <si>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</si>
  <si>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</si>
  <si>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</si>
  <si>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</si>
  <si>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</si>
  <si>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</si>
  <si>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</si>
  <si>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</si>
  <si>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</si>
  <si>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</si>
  <si>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</si>
  <si>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</si>
  <si>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</si>
  <si>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</si>
  <si>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</si>
  <si>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</si>
  <si>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</si>
  <si>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</si>
  <si>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</si>
  <si>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</si>
  <si>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</si>
  <si>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</si>
  <si>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</si>
  <si>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</si>
  <si>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</si>
  <si>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</si>
  <si>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</si>
  <si>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</si>
  <si>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</si>
  <si>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</si>
  <si>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</si>
  <si>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</si>
  <si>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</si>
  <si>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</si>
  <si>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</si>
  <si>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</si>
  <si>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</si>
  <si>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</si>
  <si>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</si>
  <si>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</si>
  <si>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</si>
  <si>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</si>
  <si>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</si>
  <si>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</si>
  <si>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</si>
  <si>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</si>
  <si>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</si>
  <si>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</si>
  <si>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</si>
  <si>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</si>
  <si>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</si>
  <si>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</si>
  <si>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</si>
  <si>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</si>
  <si>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</si>
  <si>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</si>
  <si>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</si>
  <si>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</si>
  <si>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</si>
  <si>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</si>
  <si>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</si>
  <si>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</si>
  <si>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</si>
  <si>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</si>
  <si>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</si>
  <si>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</si>
  <si>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</si>
  <si>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</si>
  <si>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</si>
  <si>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</si>
  <si>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</si>
  <si>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</si>
  <si>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</si>
  <si>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</si>
  <si>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</si>
  <si>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</si>
  <si>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</si>
  <si>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</si>
  <si>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</si>
  <si>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</si>
  <si>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</si>
  <si>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</si>
  <si>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</si>
  <si>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</si>
  <si>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</si>
  <si>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</si>
  <si>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</si>
  <si>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</si>
  <si>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</si>
  <si>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</si>
  <si>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</si>
  <si>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</si>
  <si>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</si>
  <si>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</si>
  <si>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</si>
  <si>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</si>
  <si>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</si>
  <si>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</si>
  <si>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</si>
  <si>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</si>
  <si>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</si>
  <si>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</si>
  <si>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</si>
  <si>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</si>
  <si>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</si>
  <si>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</si>
  <si>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</si>
  <si>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</si>
  <si>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</si>
  <si>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</si>
  <si>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</si>
  <si>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</si>
  <si>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</si>
  <si>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</si>
  <si>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</si>
  <si>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</si>
  <si>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</si>
  <si>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</si>
  <si>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</si>
  <si>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</si>
  <si>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</si>
  <si>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</si>
  <si>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</si>
  <si>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</si>
  <si>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</si>
  <si>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</si>
  <si>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</si>
  <si>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</si>
  <si>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</si>
  <si>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</si>
  <si>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</si>
  <si>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</si>
  <si>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</si>
  <si>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</si>
  <si>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</si>
  <si>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</si>
  <si>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</si>
  <si>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</si>
  <si>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</si>
  <si>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</si>
  <si>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</si>
  <si>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</si>
  <si>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</si>
  <si>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</si>
  <si>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</si>
  <si>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</si>
  <si>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</si>
  <si>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</si>
  <si>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</si>
  <si>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</si>
  <si>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</si>
  <si>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</si>
  <si>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</si>
  <si>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</si>
  <si>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</si>
  <si>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</si>
  <si>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</si>
  <si>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</si>
  <si>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</si>
  <si>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</si>
  <si>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</si>
  <si>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</si>
  <si>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</si>
  <si>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</si>
  <si>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</si>
  <si>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</si>
  <si>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</si>
  <si>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</si>
  <si>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</si>
  <si>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</si>
  <si>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</si>
  <si>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</si>
  <si>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</si>
  <si>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</si>
  <si>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</si>
  <si>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</si>
  <si>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</si>
  <si>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</si>
  <si>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</si>
  <si>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</si>
  <si>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</si>
  <si>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</si>
  <si>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</si>
  <si>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</si>
  <si>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</si>
  <si>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</si>
  <si>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</si>
  <si>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</si>
  <si>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</si>
  <si>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</si>
  <si>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</si>
  <si>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</si>
  <si>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</si>
  <si>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</si>
  <si>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</si>
  <si>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</si>
  <si>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</si>
  <si>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</si>
  <si>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</si>
  <si>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</si>
  <si>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</si>
  <si>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</si>
  <si>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</si>
  <si>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</si>
  <si>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</si>
  <si>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</si>
  <si>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</si>
  <si>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</si>
  <si>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</si>
  <si>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</si>
  <si>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</si>
  <si>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</si>
  <si>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</si>
  <si>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</si>
  <si>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</si>
  <si>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</si>
  <si>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</si>
  <si>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</si>
  <si>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</si>
  <si>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</si>
  <si>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</si>
  <si>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</si>
  <si>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</si>
  <si>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</si>
  <si>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</si>
  <si>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</si>
  <si>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</si>
  <si>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</si>
  <si>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</si>
  <si>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</si>
  <si>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</si>
  <si>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</si>
  <si>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</si>
  <si>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</si>
  <si>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</si>
  <si>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</si>
  <si>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</si>
  <si>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</si>
  <si>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</si>
  <si>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</si>
  <si>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</si>
  <si>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</si>
  <si>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</si>
  <si>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</si>
  <si>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</si>
  <si>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</si>
  <si>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</si>
  <si>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</si>
  <si>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</si>
  <si>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</si>
  <si>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</si>
  <si>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</si>
  <si>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</si>
  <si>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</si>
  <si>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</si>
  <si>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</si>
  <si>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</si>
  <si>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</si>
  <si>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</si>
  <si>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</si>
  <si>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</si>
  <si>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</si>
  <si>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</si>
  <si>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</si>
  <si>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</si>
  <si>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</si>
  <si>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</si>
  <si>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</si>
  <si>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</si>
  <si>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</si>
  <si>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</si>
  <si>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</si>
  <si>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</si>
  <si>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</si>
  <si>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</si>
  <si>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</si>
  <si>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</si>
  <si>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</si>
  <si>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</si>
  <si>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</si>
  <si>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</si>
  <si>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</si>
  <si>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</si>
  <si>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</si>
  <si>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</si>
  <si>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</si>
  <si>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</si>
  <si>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</si>
  <si>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</si>
  <si>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</si>
  <si>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</si>
  <si>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</si>
  <si>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</si>
  <si>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</si>
  <si>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</si>
  <si>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</si>
  <si>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</si>
  <si>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</si>
  <si>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</si>
  <si>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</si>
  <si>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</si>
  <si>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</si>
  <si>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</si>
  <si>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</si>
  <si>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</si>
  <si>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</si>
  <si>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</si>
  <si>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</si>
  <si>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</si>
  <si>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</si>
  <si>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</si>
  <si>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</si>
  <si>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</si>
  <si>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</si>
  <si>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</si>
  <si>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</si>
  <si>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</si>
  <si>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</si>
  <si>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</si>
  <si>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</si>
  <si>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</si>
  <si>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</si>
  <si>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</si>
  <si>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</si>
  <si>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</si>
  <si>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</si>
  <si>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</si>
  <si>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</si>
  <si>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</si>
  <si>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</si>
  <si>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</si>
  <si>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</si>
  <si>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</si>
  <si>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</si>
  <si>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</si>
  <si>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</si>
  <si>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</si>
  <si>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</si>
  <si>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</si>
  <si>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</si>
  <si>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</si>
  <si>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</si>
  <si>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</si>
  <si>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</si>
  <si>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</si>
  <si>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</si>
  <si>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</si>
  <si>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</si>
  <si>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</si>
  <si>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</si>
  <si>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</si>
  <si>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</si>
  <si>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</si>
  <si>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</si>
  <si>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</si>
  <si>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</si>
  <si>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</si>
  <si>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</si>
  <si>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</si>
  <si>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</si>
  <si>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</si>
  <si>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</si>
  <si>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</si>
  <si>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</si>
  <si>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</si>
  <si>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</si>
  <si>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</si>
  <si>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</si>
  <si>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</si>
  <si>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</si>
  <si>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</si>
  <si>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</si>
  <si>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</si>
  <si>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</si>
  <si>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</si>
  <si>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</si>
  <si>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</si>
  <si>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</si>
  <si>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</si>
  <si>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</si>
  <si>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</si>
  <si>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</si>
  <si>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</si>
  <si>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</si>
  <si>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</si>
  <si>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</si>
  <si>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</si>
  <si>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</si>
  <si>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</si>
  <si>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</si>
  <si>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</si>
  <si>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</si>
  <si>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</si>
  <si>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</si>
  <si>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</si>
  <si>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</si>
  <si>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</si>
  <si>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</si>
  <si>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</si>
  <si>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</si>
  <si>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</si>
  <si>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</si>
  <si>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</si>
  <si>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</si>
  <si>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</si>
  <si>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</si>
  <si>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</si>
  <si>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</si>
  <si>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</si>
  <si>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</si>
  <si>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</si>
  <si>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</si>
  <si>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</si>
  <si>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</si>
  <si>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</si>
  <si>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</si>
  <si>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</si>
  <si>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</si>
  <si>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</si>
  <si>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</si>
  <si>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</si>
  <si>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</si>
  <si>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</si>
  <si>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</si>
  <si>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</si>
  <si>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</si>
  <si>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</si>
  <si>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</si>
  <si>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</si>
  <si>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</si>
  <si>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</si>
  <si>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</si>
  <si>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</si>
  <si>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</si>
  <si>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</si>
  <si>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</si>
  <si>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</si>
  <si>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</si>
  <si>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</si>
  <si>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</si>
  <si>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</si>
  <si>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</si>
  <si>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</si>
  <si>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</si>
  <si>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</si>
  <si>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</si>
  <si>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</si>
  <si>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</si>
  <si>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</si>
  <si>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</si>
  <si>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</si>
  <si>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</si>
  <si>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</si>
  <si>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</si>
  <si>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</si>
  <si>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</si>
  <si>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</si>
  <si>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</si>
  <si>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</si>
  <si>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</si>
  <si>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</si>
  <si>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</si>
  <si>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</si>
  <si>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</si>
  <si>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</si>
  <si>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</si>
  <si>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</si>
  <si>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</si>
  <si>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</si>
  <si>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</si>
  <si>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</si>
  <si>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</si>
  <si>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</si>
  <si>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</si>
  <si>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</si>
  <si>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</si>
  <si>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</si>
  <si>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</si>
  <si>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</si>
  <si>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</si>
  <si>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</si>
  <si>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</si>
  <si>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</si>
  <si>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</si>
  <si>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</si>
  <si>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</si>
  <si>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</si>
  <si>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</si>
  <si>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</si>
  <si>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</si>
  <si>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</si>
  <si>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</si>
  <si>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</si>
  <si>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</si>
  <si>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</si>
  <si>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</si>
  <si>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</si>
  <si>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</si>
  <si>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</si>
  <si>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</si>
  <si>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</si>
  <si>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</si>
  <si>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</si>
  <si>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</si>
  <si>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</si>
  <si>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</si>
  <si>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</si>
  <si>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</si>
  <si>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</si>
  <si>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</si>
  <si>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</si>
  <si>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</si>
  <si>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</si>
  <si>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</si>
  <si>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</si>
  <si>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</si>
  <si>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</si>
  <si>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</si>
  <si>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</si>
  <si>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</si>
  <si>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</si>
  <si>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</si>
  <si>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</si>
  <si>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</si>
  <si>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</si>
  <si>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</si>
  <si>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</si>
  <si>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</si>
  <si>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</si>
  <si>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</si>
  <si>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</si>
  <si>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</si>
  <si>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</si>
  <si>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</si>
  <si>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</si>
  <si>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</si>
  <si>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</si>
  <si>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</si>
  <si>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</si>
  <si>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</si>
  <si>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</si>
  <si>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</si>
  <si>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</si>
  <si>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</si>
  <si>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</si>
  <si>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</si>
  <si>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</si>
  <si>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</si>
  <si>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</si>
  <si>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</si>
  <si>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</si>
  <si>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</si>
  <si>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</si>
  <si>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</si>
  <si>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</si>
  <si>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</si>
  <si>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</si>
  <si>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</si>
  <si>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</si>
  <si>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</si>
  <si>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</si>
  <si>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</si>
  <si>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</si>
  <si>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</si>
  <si>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</si>
  <si>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</si>
  <si>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</si>
  <si>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</si>
  <si>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</si>
  <si>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</si>
  <si>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</si>
  <si>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</si>
  <si>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</si>
  <si>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</si>
  <si>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</si>
  <si>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</si>
  <si>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</si>
  <si>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</si>
  <si>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</si>
  <si>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</si>
  <si>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</si>
  <si>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</si>
  <si>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</si>
  <si>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</si>
  <si>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</si>
  <si>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</si>
  <si>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</si>
  <si>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</si>
  <si>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</si>
  <si>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</si>
  <si>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</si>
  <si>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</si>
  <si>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</si>
  <si>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</si>
  <si>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</si>
  <si>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</si>
  <si>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</si>
  <si>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</si>
  <si>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</si>
  <si>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</si>
  <si>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</si>
  <si>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</si>
  <si>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</si>
  <si>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</si>
  <si>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</si>
  <si>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</si>
  <si>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</si>
  <si>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</si>
  <si>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</si>
  <si>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</si>
  <si>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</si>
  <si>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</si>
  <si>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</si>
  <si>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</si>
  <si>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</si>
  <si>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</si>
  <si>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</si>
  <si>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</si>
  <si>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</si>
  <si>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</si>
  <si>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</si>
  <si>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</si>
  <si>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</si>
  <si>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</si>
  <si>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</si>
  <si>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</si>
  <si>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</si>
  <si>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</si>
  <si>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</si>
  <si>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</si>
  <si>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</si>
  <si>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</si>
  <si>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</si>
  <si>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</si>
  <si>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</si>
  <si>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</si>
  <si>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</si>
  <si>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</si>
  <si>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</si>
  <si>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</si>
  <si>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</si>
  <si>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</si>
  <si>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</si>
  <si>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</si>
  <si>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</si>
  <si>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</si>
  <si>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</si>
  <si>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</si>
  <si>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</si>
  <si>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</si>
  <si>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</si>
  <si>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</si>
  <si>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</si>
  <si>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</si>
  <si>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</si>
  <si>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</si>
  <si>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</si>
  <si>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</si>
  <si>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</si>
  <si>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</si>
  <si>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</si>
  <si>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</si>
  <si>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</si>
  <si>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</si>
  <si>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</si>
  <si>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</si>
  <si>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</si>
  <si>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</si>
  <si>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</si>
  <si>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</si>
  <si>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</si>
  <si>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</si>
  <si>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</si>
  <si>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</si>
  <si>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</si>
  <si>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</si>
  <si>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</si>
  <si>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</si>
  <si>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</si>
  <si>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</si>
  <si>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</si>
  <si>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</si>
  <si>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</si>
  <si>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</si>
  <si>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</si>
  <si>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</si>
  <si>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</si>
  <si>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</si>
  <si>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</si>
  <si>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</si>
  <si>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</si>
  <si>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</si>
  <si>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</si>
  <si>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</si>
  <si>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</si>
  <si>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</si>
  <si>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</si>
  <si>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</si>
  <si>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</si>
  <si>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</si>
  <si>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</si>
  <si>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</si>
  <si>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</si>
  <si>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</si>
  <si>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</si>
  <si>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</si>
  <si>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</si>
  <si>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</si>
  <si>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</si>
  <si>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</si>
  <si>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</si>
  <si>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</si>
  <si>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</si>
  <si>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</si>
  <si>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</si>
  <si>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</si>
  <si>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</si>
  <si>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</si>
  <si>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</si>
  <si>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</si>
  <si>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</si>
  <si>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</si>
  <si>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</si>
  <si>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</si>
  <si>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</si>
  <si>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</si>
  <si>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</si>
  <si>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</si>
  <si>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</si>
  <si>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</si>
  <si>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</si>
  <si>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</si>
  <si>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</si>
  <si>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</si>
  <si>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</si>
  <si>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</si>
  <si>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</si>
  <si>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</si>
  <si>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</si>
  <si>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</si>
  <si>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</si>
  <si>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</si>
  <si>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</si>
  <si>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</si>
  <si>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</si>
  <si>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</si>
  <si>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</si>
  <si>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</si>
  <si>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</si>
  <si>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</si>
  <si>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</si>
  <si>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</si>
  <si>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</si>
  <si>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</si>
  <si>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</si>
  <si>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</si>
  <si>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</si>
  <si>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</si>
  <si>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</si>
  <si>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</si>
  <si>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</si>
  <si>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</si>
  <si>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</si>
  <si>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</si>
  <si>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</si>
  <si>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</si>
  <si>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</si>
  <si>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</si>
  <si>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</si>
  <si>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</si>
  <si>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</si>
  <si>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</si>
  <si>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</si>
  <si>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</si>
  <si>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</si>
  <si>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</si>
  <si>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</si>
  <si>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</si>
  <si>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</si>
  <si>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</si>
  <si>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</si>
  <si>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</si>
  <si>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</si>
  <si>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</si>
  <si>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</si>
  <si>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</si>
  <si>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</si>
  <si>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</si>
  <si>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</si>
  <si>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</si>
  <si>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</si>
  <si>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</si>
  <si>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</si>
  <si>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</si>
  <si>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</si>
  <si>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</si>
  <si>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</si>
  <si>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</si>
  <si>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</si>
  <si>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</si>
  <si>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</si>
  <si>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</si>
  <si>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</si>
  <si>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</si>
  <si>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</si>
  <si>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</si>
  <si>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</si>
  <si>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</si>
  <si>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</si>
  <si>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</si>
  <si>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</si>
  <si>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</si>
  <si>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</si>
  <si>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</si>
  <si>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</si>
  <si>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</si>
  <si>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</si>
  <si>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</si>
  <si>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</si>
  <si>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</si>
  <si>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</si>
  <si>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</si>
  <si>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</si>
  <si>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</si>
  <si>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</si>
  <si>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</si>
  <si>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</si>
  <si>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</si>
  <si>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</si>
  <si>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</si>
  <si>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</si>
  <si>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</si>
  <si>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</si>
  <si>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</si>
  <si>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</si>
  <si>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</si>
  <si>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</si>
  <si>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</si>
  <si>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</si>
  <si>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</si>
  <si>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</si>
  <si>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</si>
  <si>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</si>
  <si>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</si>
  <si>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</si>
  <si>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</si>
  <si>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</si>
  <si>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</si>
  <si>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</si>
  <si>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</si>
  <si>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</si>
  <si>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</si>
  <si>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</si>
  <si>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</si>
  <si>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</si>
  <si>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</si>
  <si>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</si>
  <si>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</si>
  <si>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</si>
  <si>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</si>
  <si>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</si>
  <si>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</si>
  <si>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</si>
  <si>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</si>
  <si>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</si>
  <si>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</si>
  <si>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</si>
  <si>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</si>
  <si>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</si>
  <si>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</si>
  <si>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</si>
  <si>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</si>
  <si>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</si>
  <si>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</si>
  <si>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</si>
  <si>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</si>
  <si>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</si>
  <si>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</si>
  <si>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</si>
  <si>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</si>
  <si>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</si>
  <si>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</si>
  <si>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</si>
  <si>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</si>
  <si>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</si>
  <si>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</si>
  <si>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</si>
  <si>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</si>
  <si>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</si>
  <si>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</si>
  <si>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</si>
  <si>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</si>
  <si>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</si>
  <si>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</si>
  <si>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</si>
  <si>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</si>
  <si>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</si>
  <si>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</si>
  <si>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</si>
  <si>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</si>
  <si>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</si>
  <si>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</si>
  <si>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</si>
  <si>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</si>
  <si>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</si>
  <si>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</si>
  <si>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</si>
  <si>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</si>
  <si>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</si>
  <si>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</si>
  <si>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</si>
  <si>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</si>
  <si>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</si>
  <si>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</si>
  <si>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</si>
  <si>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</si>
  <si>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</si>
  <si>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</si>
  <si>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</si>
  <si>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</si>
  <si>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</si>
  <si>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</si>
  <si>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</si>
  <si>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</si>
  <si>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</si>
  <si>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</si>
  <si>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</si>
  <si>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</si>
  <si>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</si>
  <si>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</si>
  <si>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</si>
  <si>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</si>
  <si>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</si>
  <si>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</si>
  <si>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</si>
  <si>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</si>
  <si>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</si>
  <si>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</si>
  <si>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</si>
  <si>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</si>
  <si>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</si>
  <si>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</si>
  <si>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</si>
  <si>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</si>
  <si>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</si>
  <si>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</si>
  <si>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</si>
  <si>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</si>
  <si>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</si>
  <si>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</si>
  <si>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</si>
  <si>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</si>
  <si>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</si>
  <si>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</si>
  <si>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</si>
  <si>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</si>
  <si>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</si>
  <si>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</si>
  <si>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</si>
  <si>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</si>
  <si>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</si>
  <si>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</si>
  <si>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</si>
  <si>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</si>
  <si>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</si>
  <si>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</si>
  <si>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</si>
  <si>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</si>
  <si>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</si>
  <si>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</si>
  <si>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</si>
  <si>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</si>
  <si>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</si>
  <si>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</si>
  <si>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</si>
  <si>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</si>
  <si>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</si>
  <si>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</si>
  <si>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</si>
  <si>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</si>
  <si>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</si>
  <si>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</si>
  <si>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</si>
  <si>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</si>
  <si>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</si>
  <si>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</si>
  <si>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</si>
  <si>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</si>
  <si>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</si>
  <si>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</si>
  <si>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</si>
  <si>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</si>
  <si>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</si>
  <si>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</si>
  <si>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</si>
  <si>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</si>
  <si>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</si>
  <si>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</si>
  <si>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</si>
  <si>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</si>
  <si>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</si>
  <si>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</si>
  <si>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</si>
  <si>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</si>
  <si>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</si>
  <si>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</si>
  <si>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</si>
  <si>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</si>
  <si>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</si>
  <si>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</si>
  <si>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</si>
  <si>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</si>
  <si>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</si>
  <si>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</si>
  <si>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</si>
  <si>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</si>
  <si>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</si>
  <si>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</si>
  <si>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</si>
  <si>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</si>
  <si>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</si>
  <si>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</si>
  <si>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</si>
  <si>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</si>
  <si>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</si>
  <si>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</si>
  <si>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</si>
  <si>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</si>
  <si>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</si>
  <si>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</si>
  <si>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</si>
  <si>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</si>
  <si>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</si>
  <si>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</si>
  <si>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</si>
  <si>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</si>
  <si>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</si>
  <si>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</si>
  <si>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</si>
  <si>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</si>
  <si>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</si>
  <si>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</si>
  <si>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</si>
  <si>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</si>
  <si>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</si>
  <si>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</si>
  <si>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</si>
  <si>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</si>
  <si>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</si>
  <si>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</si>
  <si>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</si>
  <si>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</si>
  <si>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</si>
  <si>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</si>
  <si>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</si>
  <si>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</si>
  <si>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</si>
  <si>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</si>
  <si>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</si>
  <si>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</si>
  <si>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</si>
  <si>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</si>
  <si>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</si>
  <si>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</si>
  <si>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</si>
  <si>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</si>
  <si>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</si>
  <si>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</si>
  <si>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</si>
  <si>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</si>
  <si>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</si>
  <si>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</si>
  <si>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</si>
  <si>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</si>
  <si>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</si>
  <si>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</si>
  <si>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</si>
  <si>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</si>
  <si>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</si>
  <si>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</si>
  <si>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</si>
  <si>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</si>
  <si>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</si>
  <si>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</si>
  <si>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</si>
  <si>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</si>
  <si>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</si>
  <si>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</si>
  <si>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</si>
  <si>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</si>
  <si>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</si>
  <si>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</si>
  <si>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</si>
  <si>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</si>
  <si>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</si>
  <si>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</si>
  <si>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</si>
  <si>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</si>
  <si>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</si>
  <si>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</si>
  <si>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</si>
  <si>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</si>
  <si>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</si>
  <si>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</si>
  <si>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</si>
  <si>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</si>
  <si>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</si>
  <si>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</si>
  <si>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</si>
  <si>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</si>
  <si>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</si>
  <si>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</si>
  <si>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</si>
  <si>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</si>
  <si>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</si>
  <si>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</si>
  <si>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</si>
  <si>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</si>
  <si>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</si>
  <si>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</si>
  <si>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</si>
  <si>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</si>
  <si>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</si>
  <si>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</si>
  <si>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</si>
  <si>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</si>
  <si>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</si>
  <si>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</si>
  <si>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</si>
  <si>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</si>
  <si>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</si>
  <si>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</si>
  <si>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</si>
  <si>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</si>
  <si>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</si>
  <si>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</si>
  <si>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</si>
  <si>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</si>
  <si>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</si>
  <si>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</si>
  <si>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</si>
  <si>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</si>
  <si>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</si>
  <si>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</si>
  <si>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</si>
  <si>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</si>
  <si>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</si>
  <si>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</si>
  <si>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</si>
  <si>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</si>
  <si>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</si>
  <si>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</si>
  <si>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</si>
  <si>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</si>
  <si>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</si>
  <si>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</si>
  <si>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</si>
  <si>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</si>
  <si>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</si>
  <si>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</si>
  <si>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</si>
  <si>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</si>
  <si>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</si>
  <si>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</si>
  <si>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</si>
  <si>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</si>
  <si>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</si>
  <si>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</si>
  <si>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</si>
  <si>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</si>
  <si>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</si>
  <si>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</si>
  <si>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</si>
  <si>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</si>
  <si>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</si>
  <si>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</si>
  <si>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</si>
  <si>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</si>
  <si>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</si>
  <si>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</si>
  <si>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</si>
  <si>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</si>
  <si>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</si>
  <si>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</si>
  <si>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</si>
  <si>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</si>
  <si>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</si>
  <si>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</si>
  <si>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</si>
  <si>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</si>
  <si>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</si>
  <si>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</si>
  <si>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</si>
  <si>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</si>
  <si>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</si>
  <si>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</si>
  <si>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</si>
  <si>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</si>
  <si>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</si>
  <si>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</si>
  <si>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</si>
  <si>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</si>
  <si>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</si>
  <si>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</si>
  <si>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</si>
  <si>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</si>
  <si>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</si>
  <si>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</si>
  <si>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</si>
  <si>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</si>
  <si>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</si>
  <si>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</si>
  <si>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</si>
  <si>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</si>
  <si>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</si>
  <si>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</si>
  <si>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</si>
  <si>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</si>
  <si>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</si>
  <si>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</si>
  <si>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</si>
  <si>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</si>
  <si>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</si>
  <si>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</si>
  <si>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</si>
  <si>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</si>
  <si>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</si>
  <si>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</si>
  <si>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</si>
  <si>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</si>
  <si>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</si>
  <si>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</si>
  <si>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</si>
  <si>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</si>
  <si>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</si>
  <si>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</si>
  <si>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</si>
  <si>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</si>
  <si>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</si>
  <si>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</si>
  <si>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</si>
  <si>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</si>
  <si>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</si>
  <si>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</si>
  <si>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</si>
  <si>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</si>
  <si>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</si>
  <si>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</si>
  <si>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</si>
  <si>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</si>
  <si>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</si>
  <si>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</si>
  <si>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</si>
  <si>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</si>
  <si>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</si>
  <si>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</si>
  <si>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</si>
  <si>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</si>
  <si>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</si>
  <si>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</si>
  <si>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</si>
  <si>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</si>
  <si>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</si>
  <si>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</si>
  <si>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</si>
  <si>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</si>
  <si>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</si>
  <si>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</si>
  <si>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</si>
  <si>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</si>
  <si>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</si>
  <si>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</si>
  <si>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</si>
  <si>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</si>
  <si>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</si>
  <si>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</si>
  <si>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</si>
  <si>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</si>
  <si>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</si>
  <si>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</si>
  <si>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</si>
  <si>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</si>
  <si>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</si>
  <si>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</si>
  <si>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</si>
  <si>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</si>
  <si>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</si>
  <si>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</si>
  <si>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</si>
  <si>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</si>
  <si>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</si>
  <si>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</si>
  <si>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</si>
  <si>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</si>
  <si>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</si>
  <si>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</si>
  <si>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</si>
  <si>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</si>
  <si>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</si>
  <si>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</si>
  <si>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</si>
  <si>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</si>
  <si>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</si>
  <si>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</si>
  <si>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</si>
  <si>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</si>
  <si>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</si>
  <si>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</si>
  <si>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</si>
  <si>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</si>
  <si>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</si>
  <si>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</si>
  <si>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</si>
  <si>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</si>
  <si>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</si>
  <si>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</si>
  <si>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</si>
  <si>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</si>
  <si>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</si>
  <si>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</si>
  <si>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</si>
  <si>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</si>
  <si>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</si>
  <si>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</si>
  <si>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</si>
  <si>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</si>
  <si>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</si>
  <si>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</si>
  <si>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</si>
  <si>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</si>
  <si>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</si>
  <si>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</si>
  <si>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</si>
  <si>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</si>
  <si>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</si>
  <si>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</si>
  <si>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</si>
  <si>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</si>
  <si>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</si>
  <si>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</si>
  <si>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</si>
  <si>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</si>
  <si>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</si>
  <si>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</si>
  <si>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</si>
  <si>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</si>
  <si>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</si>
  <si>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</si>
  <si>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</si>
  <si>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</si>
  <si>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</si>
  <si>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</si>
  <si>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</si>
  <si>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</si>
  <si>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</si>
  <si>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</si>
  <si>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</si>
  <si>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</si>
  <si>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</si>
  <si>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</si>
  <si>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</si>
  <si>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</si>
  <si>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</si>
  <si>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</si>
  <si>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</si>
  <si>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</si>
  <si>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</si>
  <si>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</si>
  <si>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</si>
  <si>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</si>
  <si>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</si>
  <si>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</si>
  <si>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</si>
  <si>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</si>
  <si>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</si>
  <si>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</si>
  <si>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</si>
  <si>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</si>
  <si>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</si>
  <si>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</si>
  <si>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</si>
  <si>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</si>
  <si>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</si>
  <si>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</si>
  <si>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</si>
  <si>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</si>
  <si>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</si>
  <si>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</si>
  <si>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</si>
  <si>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</si>
  <si>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</si>
  <si>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</si>
  <si>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</si>
  <si>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</si>
  <si>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</si>
  <si>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</si>
  <si>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</si>
  <si>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</si>
  <si>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</si>
  <si>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</si>
  <si>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</si>
  <si>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</si>
  <si>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</si>
  <si>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</si>
  <si>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</si>
  <si>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</si>
  <si>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</si>
  <si>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</si>
  <si>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</si>
  <si>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</si>
  <si>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</si>
  <si>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</si>
  <si>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</si>
  <si>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</si>
  <si>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</si>
  <si>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</si>
  <si>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</si>
  <si>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</si>
  <si>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</si>
  <si>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</si>
  <si>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</si>
  <si>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</si>
  <si>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</si>
  <si>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</si>
  <si>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</si>
  <si>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</si>
  <si>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</si>
  <si>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</si>
  <si>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</si>
  <si>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</si>
  <si>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</si>
  <si>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</si>
  <si>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</si>
  <si>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</si>
  <si>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</si>
  <si>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</si>
  <si>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</si>
  <si>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</si>
  <si>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</si>
  <si>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</si>
  <si>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</si>
  <si>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</si>
  <si>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</si>
  <si>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</si>
  <si>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</si>
  <si>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</si>
  <si>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</si>
  <si>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</si>
  <si>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</si>
  <si>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</si>
  <si>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</si>
  <si>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</si>
  <si>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</si>
  <si>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</si>
  <si>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</si>
  <si>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</si>
  <si>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</si>
  <si>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</si>
  <si>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</si>
  <si>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</si>
  <si>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</si>
  <si>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</si>
  <si>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</si>
  <si>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</si>
  <si>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</si>
  <si>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</si>
  <si>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</si>
  <si>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</si>
  <si>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</si>
  <si>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</si>
  <si>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</si>
  <si>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</si>
  <si>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</si>
  <si>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</si>
  <si>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</si>
  <si>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</si>
  <si>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</si>
  <si>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</si>
  <si>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</si>
  <si>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</si>
  <si>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</si>
  <si>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</si>
  <si>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</si>
  <si>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</si>
  <si>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</si>
  <si>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</si>
  <si>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</si>
  <si>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</si>
  <si>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</si>
  <si>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</si>
  <si>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</si>
  <si>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</si>
  <si>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</si>
  <si>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</si>
  <si>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</si>
  <si>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</si>
  <si>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</si>
  <si>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</si>
  <si>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</si>
  <si>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</si>
  <si>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</si>
  <si>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</si>
  <si>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</si>
  <si>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</si>
  <si>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</si>
  <si>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</si>
  <si>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</si>
  <si>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</si>
  <si>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</si>
  <si>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</si>
  <si>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</si>
  <si>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</si>
  <si>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</si>
  <si>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</si>
  <si>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</si>
  <si>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</si>
  <si>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</si>
  <si>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</si>
  <si>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</si>
  <si>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</si>
  <si>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</si>
  <si>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</si>
  <si>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</si>
  <si>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</si>
  <si>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</si>
  <si>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</si>
  <si>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</si>
  <si>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</si>
  <si>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</si>
  <si>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</si>
  <si>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</si>
  <si>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</si>
  <si>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</si>
  <si>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</si>
  <si>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</si>
  <si>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</si>
  <si>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</si>
  <si>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</si>
  <si>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</si>
  <si>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</si>
  <si>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</si>
  <si>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</si>
  <si>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</si>
  <si>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</si>
  <si>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</si>
  <si>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</si>
  <si>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</si>
  <si>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</si>
  <si>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</si>
  <si>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</si>
  <si>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</si>
  <si>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</si>
  <si>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</si>
  <si>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</si>
  <si>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</si>
  <si>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</si>
  <si>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</si>
  <si>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</si>
  <si>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</si>
  <si>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</si>
  <si>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</si>
  <si>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</si>
  <si>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</si>
  <si>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</si>
  <si>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</si>
  <si>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</si>
  <si>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</si>
  <si>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</si>
  <si>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</si>
  <si>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</si>
  <si>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</si>
  <si>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</si>
  <si>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</si>
  <si>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</si>
  <si>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</si>
  <si>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</si>
  <si>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</si>
  <si>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</si>
  <si>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</si>
  <si>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</si>
  <si>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</si>
  <si>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</si>
  <si>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</si>
  <si>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</si>
  <si>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</si>
  <si>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</si>
  <si>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</si>
  <si>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</si>
  <si>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</si>
  <si>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</si>
  <si>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</si>
  <si>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</si>
  <si>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</si>
  <si>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</si>
  <si>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</si>
  <si>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</si>
  <si>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</si>
  <si>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</si>
  <si>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</si>
  <si>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</si>
  <si>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</si>
  <si>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</si>
  <si>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</si>
  <si>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</si>
  <si>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</si>
  <si>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</si>
  <si>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</si>
  <si>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</si>
  <si>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</si>
  <si>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</si>
  <si>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</si>
  <si>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</si>
  <si>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</si>
  <si>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</si>
  <si>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</si>
  <si>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</si>
  <si>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</si>
  <si>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</si>
  <si>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</si>
  <si>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</si>
  <si>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</si>
  <si>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</si>
  <si>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</si>
  <si>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</si>
  <si>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</si>
  <si>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</si>
  <si>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</si>
  <si>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</si>
  <si>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</si>
  <si>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</si>
  <si>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</si>
  <si>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</si>
  <si>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</si>
  <si>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</si>
  <si>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</si>
  <si>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</si>
  <si>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</si>
  <si>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</si>
  <si>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</si>
  <si>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</si>
  <si>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</si>
  <si>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</si>
  <si>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</si>
  <si>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</si>
  <si>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</si>
  <si>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</si>
  <si>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</si>
  <si>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</si>
  <si>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</si>
  <si>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</si>
  <si>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</si>
  <si>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</si>
  <si>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</si>
  <si>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</si>
  <si>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</si>
  <si>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</si>
  <si>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</si>
  <si>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</si>
  <si>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</si>
  <si>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</si>
  <si>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</si>
  <si>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</si>
  <si>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</si>
  <si>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</si>
  <si>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</si>
  <si>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</si>
  <si>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</si>
  <si>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</si>
  <si>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</si>
  <si>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</si>
  <si>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</si>
  <si>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</si>
  <si>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</si>
  <si>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</si>
  <si>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</si>
  <si>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</si>
  <si>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</si>
  <si>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</si>
  <si>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</si>
  <si>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</si>
  <si>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</si>
  <si>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</si>
  <si>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</si>
  <si>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</si>
  <si>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</si>
  <si>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</si>
  <si>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</si>
  <si>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</si>
  <si>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</si>
  <si>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</si>
  <si>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</si>
  <si>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</si>
  <si>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</si>
  <si>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</si>
  <si>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</si>
  <si>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</si>
  <si>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</si>
  <si>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</si>
  <si>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</si>
  <si>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</si>
  <si>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</si>
  <si>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</si>
  <si>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</si>
  <si>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</si>
  <si>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</si>
  <si>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</si>
  <si>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</si>
  <si>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</si>
  <si>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</si>
  <si>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</si>
  <si>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</si>
  <si>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</si>
  <si>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</si>
  <si>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</si>
  <si>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</si>
  <si>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</si>
  <si>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</si>
  <si>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</si>
  <si>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</si>
  <si>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</si>
  <si>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</si>
  <si>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</si>
  <si>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</si>
  <si>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</si>
  <si>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</si>
  <si>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</si>
  <si>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</si>
  <si>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</si>
  <si>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</si>
  <si>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</si>
  <si>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</si>
  <si>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</si>
  <si>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</si>
  <si>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</si>
  <si>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</si>
  <si>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</si>
  <si>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</si>
  <si>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</si>
  <si>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</si>
  <si>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</si>
  <si>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</si>
  <si>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</si>
  <si>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</si>
  <si>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</si>
  <si>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</si>
  <si>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</si>
  <si>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</si>
  <si>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</si>
  <si>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</si>
  <si>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</si>
  <si>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</si>
  <si>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</si>
  <si>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</si>
  <si>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</si>
  <si>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</si>
  <si>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</si>
  <si>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</si>
  <si>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</si>
  <si>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</si>
  <si>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</si>
  <si>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</si>
  <si>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</si>
  <si>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</si>
  <si>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</si>
  <si>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</si>
  <si>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</si>
  <si>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</si>
  <si>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</si>
  <si>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</si>
  <si>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</si>
  <si>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</si>
  <si>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</si>
  <si>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</si>
  <si>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</si>
  <si>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</si>
  <si>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</si>
  <si>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</si>
  <si>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</si>
  <si>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</si>
  <si>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</si>
  <si>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</si>
  <si>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</si>
  <si>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</si>
  <si>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</si>
  <si>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</si>
  <si>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</si>
  <si>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</si>
  <si>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</si>
  <si>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</si>
  <si>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</si>
  <si>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</si>
  <si>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</si>
  <si>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</si>
  <si>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</si>
  <si>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</si>
  <si>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</si>
  <si>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</si>
  <si>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</si>
  <si>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</si>
  <si>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</si>
  <si>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</si>
  <si>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</si>
  <si>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</si>
  <si>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</si>
  <si>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</si>
  <si>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</si>
  <si>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</si>
  <si>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</si>
  <si>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</si>
  <si>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</si>
  <si>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</si>
  <si>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</si>
  <si>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</si>
  <si>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</si>
  <si>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</si>
  <si>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</si>
  <si>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</si>
  <si>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</si>
  <si>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</si>
  <si>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</si>
  <si>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</si>
  <si>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</si>
  <si>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</si>
  <si>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</si>
  <si>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</si>
  <si>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</si>
  <si>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</si>
  <si>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</si>
  <si>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</si>
  <si>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</si>
  <si>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</si>
  <si>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</si>
  <si>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</si>
  <si>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</si>
  <si>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</si>
  <si>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</si>
  <si>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</si>
  <si>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</si>
  <si>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</si>
  <si>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</si>
  <si>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</si>
  <si>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</si>
  <si>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</si>
  <si>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</si>
  <si>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</si>
  <si>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</si>
  <si>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</si>
  <si>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</si>
  <si>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</si>
  <si>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</si>
  <si>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</si>
  <si>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</si>
  <si>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</si>
  <si>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</si>
  <si>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</si>
  <si>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</si>
  <si>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</si>
  <si>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</si>
  <si>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</si>
  <si>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</si>
  <si>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</si>
  <si>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</si>
  <si>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</si>
  <si>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</si>
  <si>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</si>
  <si>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</si>
  <si>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</si>
  <si>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</si>
  <si>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</si>
  <si>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</si>
  <si>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</si>
  <si>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</si>
  <si>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</si>
  <si>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</si>
  <si>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</si>
  <si>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</si>
  <si>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</si>
  <si>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</si>
  <si>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</si>
  <si>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</si>
  <si>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</si>
  <si>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</si>
  <si>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</si>
  <si>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</si>
  <si>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</si>
  <si>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</si>
  <si>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</si>
  <si>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</si>
  <si>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</si>
  <si>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</si>
  <si>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</si>
  <si>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</si>
  <si>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</si>
  <si>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</si>
  <si>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</si>
  <si>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</si>
  <si>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</si>
  <si>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</si>
  <si>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</si>
  <si>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</si>
  <si>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</si>
  <si>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</si>
  <si>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</si>
  <si>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</si>
  <si>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</si>
  <si>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</si>
  <si>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</si>
  <si>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</si>
  <si>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</si>
  <si>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</si>
  <si>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</si>
  <si>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</si>
  <si>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</si>
  <si>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</si>
  <si>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</si>
  <si>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</si>
  <si>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</si>
  <si>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</si>
  <si>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</si>
  <si>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</si>
  <si>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</si>
  <si>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</si>
  <si>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</si>
  <si>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</si>
  <si>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</si>
  <si>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</si>
  <si>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</si>
  <si>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</si>
  <si>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</si>
  <si>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</si>
  <si>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</si>
  <si>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</si>
  <si>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</si>
  <si>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</si>
  <si>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</si>
  <si>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</si>
  <si>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</si>
  <si>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</si>
  <si>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</si>
  <si>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</si>
  <si>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</si>
  <si>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</si>
  <si>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</si>
  <si>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</si>
  <si>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</si>
  <si>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</si>
  <si>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</si>
  <si>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</si>
  <si>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</si>
  <si>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</si>
  <si>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</si>
  <si>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</si>
  <si>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</si>
  <si>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</si>
  <si>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</si>
  <si>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</si>
  <si>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</si>
  <si>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</si>
  <si>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</si>
  <si>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</si>
  <si>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</si>
  <si>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</si>
  <si>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</si>
  <si>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</si>
  <si>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</si>
  <si>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</si>
  <si>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</si>
  <si>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</si>
  <si>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</si>
  <si>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</si>
  <si>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</si>
  <si>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</si>
  <si>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</si>
  <si>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</si>
  <si>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</si>
  <si>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</si>
  <si>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</si>
  <si>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</si>
  <si>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</si>
  <si>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</si>
  <si>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</si>
  <si>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</si>
  <si>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</si>
  <si>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</si>
  <si>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</si>
  <si>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</si>
  <si>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</si>
  <si>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</si>
  <si>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</si>
  <si>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</si>
  <si>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</si>
  <si>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</si>
  <si>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</si>
  <si>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</si>
  <si>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</si>
  <si>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</si>
  <si>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</si>
  <si>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</si>
  <si>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</si>
  <si>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</si>
  <si>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</si>
  <si>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</si>
  <si>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</si>
  <si>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</si>
  <si>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</si>
  <si>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</si>
  <si>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</si>
  <si>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</si>
  <si>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</si>
  <si>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</si>
  <si>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</si>
  <si>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</si>
  <si>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</si>
  <si>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</si>
  <si>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</si>
  <si>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</si>
  <si>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</si>
  <si>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</si>
  <si>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</si>
  <si>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</si>
  <si>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</si>
  <si>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</si>
  <si>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</si>
  <si>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</si>
  <si>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</si>
  <si>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</si>
  <si>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</si>
  <si>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</si>
  <si>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</si>
  <si>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</si>
  <si>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</si>
  <si>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</si>
  <si>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</si>
  <si>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</si>
  <si>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</si>
  <si>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</si>
  <si>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</si>
  <si>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</si>
  <si>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</si>
  <si>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</si>
  <si>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</si>
  <si>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</si>
  <si>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</si>
  <si>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</si>
  <si>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</si>
  <si>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</si>
  <si>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</si>
  <si>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</si>
  <si>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</si>
  <si>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</si>
  <si>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</si>
  <si>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</si>
  <si>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</si>
  <si>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</si>
  <si>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</si>
  <si>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</si>
  <si>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</si>
  <si>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</si>
  <si>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</si>
  <si>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</si>
  <si>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</si>
  <si>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</si>
  <si>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</si>
  <si>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</si>
  <si>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</si>
  <si>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</si>
  <si>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</si>
  <si>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</si>
  <si>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</si>
  <si>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</si>
  <si>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</si>
  <si>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</si>
  <si>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</si>
  <si>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</si>
  <si>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</si>
  <si>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</si>
  <si>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</si>
  <si>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</si>
  <si>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</si>
  <si>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</si>
  <si>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</si>
  <si>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</si>
  <si>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</si>
  <si>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</si>
  <si>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</si>
  <si>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</si>
  <si>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</si>
  <si>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</si>
  <si>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</si>
  <si>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</si>
  <si>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</si>
  <si>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</si>
  <si>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</si>
  <si>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</si>
  <si>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</si>
  <si>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</si>
  <si>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</si>
  <si>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</si>
  <si>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</si>
  <si>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</si>
  <si>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</si>
  <si>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</si>
  <si>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</si>
  <si>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</si>
  <si>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</si>
  <si>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</si>
  <si>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</si>
  <si>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</si>
  <si>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</si>
  <si>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</si>
  <si>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</si>
  <si>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</si>
  <si>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</si>
  <si>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</si>
  <si>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</si>
  <si>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</si>
  <si>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</si>
  <si>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</si>
  <si>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</si>
  <si>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</si>
  <si>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</si>
  <si>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</si>
  <si>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</si>
  <si>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</si>
  <si>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</si>
  <si>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</si>
  <si>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</si>
  <si>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</si>
  <si>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</si>
  <si>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</si>
  <si>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</si>
  <si>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</si>
  <si>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</si>
  <si>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</si>
  <si>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</si>
  <si>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</si>
  <si>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</si>
  <si>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</si>
  <si>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</si>
  <si>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</si>
  <si>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</si>
  <si>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</si>
  <si>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</si>
  <si>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</si>
  <si>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</si>
  <si>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</si>
  <si>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</si>
  <si>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</si>
  <si>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</si>
  <si>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</si>
  <si>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</si>
  <si>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</si>
  <si>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</si>
  <si>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</si>
  <si>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</si>
  <si>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</si>
  <si>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</si>
  <si>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</si>
  <si>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</si>
  <si>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</si>
  <si>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</si>
  <si>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</si>
  <si>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</si>
  <si>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</si>
  <si>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</si>
  <si>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</si>
  <si>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</si>
  <si>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</si>
  <si>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</si>
  <si>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</si>
  <si>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</si>
  <si>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</si>
  <si>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</si>
  <si>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</si>
  <si>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</si>
  <si>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</si>
  <si>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</si>
  <si>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</si>
  <si>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</si>
  <si>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</si>
  <si>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</si>
  <si>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</si>
  <si>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</si>
  <si>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</si>
  <si>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</si>
  <si>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</si>
  <si>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</si>
  <si>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</si>
  <si>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</si>
  <si>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</si>
  <si>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</si>
  <si>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</si>
  <si>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</si>
  <si>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</si>
  <si>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</si>
  <si>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</si>
  <si>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</si>
  <si>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</si>
  <si>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</si>
  <si>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</si>
  <si>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</si>
  <si>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</si>
  <si>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</si>
  <si>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</si>
  <si>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</si>
  <si>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</si>
  <si>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</si>
  <si>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</si>
  <si>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</si>
  <si>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</si>
  <si>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</si>
  <si>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</si>
  <si>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</si>
  <si>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</si>
  <si>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</si>
  <si>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</si>
  <si>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</si>
  <si>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</si>
  <si>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</si>
  <si>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</si>
  <si>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</si>
  <si>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</si>
  <si>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</si>
  <si>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</si>
  <si>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</si>
  <si>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</si>
  <si>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</si>
  <si>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</si>
  <si>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</si>
  <si>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</si>
  <si>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</si>
  <si>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</si>
  <si>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</si>
  <si>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</si>
  <si>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</si>
  <si>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</si>
  <si>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</si>
  <si>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</si>
  <si>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</si>
  <si>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</si>
  <si>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</si>
  <si>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</si>
  <si>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</si>
  <si>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</si>
  <si>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</si>
  <si>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</si>
  <si>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</si>
  <si>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</si>
  <si>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</si>
  <si>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</si>
  <si>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</si>
  <si>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</si>
  <si>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</si>
  <si>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</si>
  <si>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</si>
  <si>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</si>
  <si>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</si>
  <si>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</si>
  <si>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</si>
  <si>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</si>
  <si>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</si>
  <si>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</si>
  <si>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</si>
  <si>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</si>
  <si>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</si>
  <si>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</si>
  <si>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</si>
  <si>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</si>
  <si>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</si>
  <si>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</si>
  <si>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</si>
  <si>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</si>
  <si>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</si>
  <si>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</si>
  <si>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</si>
  <si>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</si>
  <si>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</si>
  <si>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</si>
  <si>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</si>
  <si>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</si>
  <si>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</si>
  <si>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</si>
  <si>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</si>
  <si>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</si>
  <si>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</si>
  <si>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</si>
  <si>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</si>
  <si>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</si>
  <si>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</si>
  <si>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</si>
  <si>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</si>
  <si>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</si>
  <si>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</si>
  <si>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</si>
  <si>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</si>
  <si>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</si>
  <si>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</si>
  <si>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</si>
  <si>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</si>
  <si>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</si>
  <si>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</si>
  <si>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</si>
  <si>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</si>
  <si>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</si>
  <si>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</si>
  <si>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</si>
  <si>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</si>
  <si>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</si>
  <si>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</si>
  <si>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</si>
  <si>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</si>
  <si>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</si>
  <si>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</si>
  <si>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</si>
  <si>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</si>
  <si>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</si>
  <si>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</si>
  <si>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</si>
  <si>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</si>
  <si>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</si>
  <si>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</si>
  <si>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</si>
  <si>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</si>
  <si>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</si>
  <si>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</si>
  <si>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</si>
  <si>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</si>
  <si>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</si>
  <si>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</si>
  <si>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</si>
  <si>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</si>
  <si>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</si>
  <si>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</si>
  <si>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</si>
  <si>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</si>
  <si>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</si>
  <si>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</si>
  <si>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</si>
  <si>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</si>
  <si>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</si>
  <si>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</si>
  <si>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</si>
  <si>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</si>
  <si>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</si>
  <si>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</si>
  <si>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</si>
  <si>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</si>
  <si>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</si>
  <si>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</si>
  <si>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</si>
  <si>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</si>
  <si>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</si>
  <si>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</si>
  <si>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</si>
  <si>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</si>
  <si>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</si>
  <si>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</si>
  <si>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</si>
  <si>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</si>
  <si>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</si>
  <si>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</si>
  <si>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</si>
  <si>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</si>
  <si>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</si>
  <si>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</si>
  <si>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</si>
  <si>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</si>
  <si>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</si>
  <si>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</si>
  <si>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</si>
  <si>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</si>
  <si>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</si>
  <si>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</si>
  <si>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</si>
  <si>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</si>
  <si>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</si>
  <si>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</si>
  <si>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</si>
  <si>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</si>
  <si>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</si>
  <si>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</si>
  <si>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</si>
  <si>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</si>
  <si>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</si>
  <si>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</si>
  <si>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</si>
  <si>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</si>
  <si>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</si>
  <si>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</si>
  <si>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</si>
  <si>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</si>
  <si>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</si>
  <si>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</si>
  <si>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</si>
  <si>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</si>
  <si>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</si>
  <si>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</si>
  <si>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</si>
  <si>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</si>
  <si>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</si>
  <si>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</si>
  <si>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</si>
  <si>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</si>
  <si>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</si>
  <si>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</si>
  <si>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</si>
  <si>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</si>
  <si>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</si>
  <si>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</si>
  <si>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</si>
  <si>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</si>
  <si>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</si>
  <si>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</si>
  <si>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</si>
  <si>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</si>
  <si>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</si>
  <si>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</si>
  <si>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</si>
  <si>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</si>
  <si>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</si>
  <si>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</si>
  <si>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</si>
  <si>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</si>
  <si>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</si>
  <si>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</si>
  <si>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</si>
  <si>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</si>
  <si>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</si>
  <si>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</si>
  <si>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</si>
  <si>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</si>
  <si>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</si>
  <si>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</si>
  <si>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</si>
  <si>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</si>
  <si>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</si>
  <si>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</si>
  <si>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</si>
  <si>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</si>
  <si>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</si>
  <si>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</si>
  <si>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</si>
  <si>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</si>
  <si>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</si>
  <si>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</si>
  <si>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</si>
  <si>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</si>
  <si>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</si>
  <si>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</si>
  <si>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</si>
  <si>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</si>
  <si>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</si>
  <si>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</si>
  <si>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</si>
  <si>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</si>
  <si>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</si>
  <si>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</si>
  <si>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</si>
  <si>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</si>
  <si>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</si>
  <si>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</si>
  <si>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</si>
  <si>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</si>
  <si>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</si>
  <si>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</si>
  <si>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</si>
  <si>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</si>
  <si>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</si>
  <si>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</si>
  <si>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</si>
  <si>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</si>
  <si>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</si>
  <si>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</si>
  <si>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</si>
  <si>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</si>
  <si>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</si>
  <si>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</si>
  <si>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</si>
  <si>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</si>
  <si>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</si>
  <si>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</si>
  <si>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</si>
  <si>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</si>
  <si>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</si>
  <si>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</si>
  <si>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</si>
  <si>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</si>
  <si>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</si>
  <si>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</si>
  <si>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</si>
  <si>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</si>
  <si>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</si>
  <si>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</si>
  <si>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</si>
  <si>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</si>
  <si>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</si>
  <si>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</si>
  <si>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</si>
  <si>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</si>
  <si>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</si>
  <si>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</si>
  <si>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</si>
  <si>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</si>
  <si>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</si>
  <si>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</si>
  <si>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</si>
  <si>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</si>
  <si>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</si>
  <si>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</si>
  <si>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</si>
  <si>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</si>
  <si>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</si>
  <si>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</si>
  <si>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</si>
  <si>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</si>
  <si>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</si>
  <si>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</si>
  <si>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</si>
  <si>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</si>
  <si>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</si>
  <si>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</si>
  <si>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</si>
  <si>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</si>
  <si>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</si>
  <si>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</si>
  <si>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</si>
  <si>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</si>
  <si>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</si>
  <si>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</si>
  <si>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</si>
  <si>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</si>
  <si>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</si>
  <si>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</si>
  <si>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</si>
  <si>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</si>
  <si>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</si>
  <si>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</si>
  <si>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</si>
  <si>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</si>
  <si>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</si>
  <si>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</si>
  <si>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</si>
  <si>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</si>
  <si>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</si>
  <si>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</si>
  <si>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</si>
  <si>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</si>
  <si>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</si>
  <si>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</si>
  <si>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</si>
  <si>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</si>
  <si>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</si>
  <si>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</si>
  <si>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</si>
  <si>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</si>
  <si>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</si>
  <si>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</si>
  <si>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</si>
  <si>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</si>
  <si>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</si>
  <si>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</si>
  <si>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</si>
  <si>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</si>
  <si>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</si>
  <si>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</si>
  <si>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</si>
  <si>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</si>
  <si>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</si>
  <si>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</si>
  <si>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</si>
  <si>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</si>
  <si>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</si>
  <si>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</si>
  <si>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</si>
  <si>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</si>
  <si>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</si>
  <si>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</si>
  <si>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</si>
  <si>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</si>
  <si>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</si>
  <si>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</si>
  <si>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</si>
  <si>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</si>
  <si>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</si>
  <si>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</si>
  <si>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</si>
  <si>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</si>
  <si>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</si>
  <si>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</si>
  <si>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</si>
  <si>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</si>
  <si>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</si>
  <si>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</si>
  <si>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</si>
  <si>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</si>
  <si>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</si>
  <si>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</si>
  <si>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</si>
  <si>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</si>
  <si>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</si>
  <si>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</si>
  <si>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</si>
  <si>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</si>
  <si>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</si>
  <si>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</si>
  <si>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</si>
  <si>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</si>
  <si>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</si>
  <si>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</si>
  <si>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</si>
  <si>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</si>
  <si>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</si>
  <si>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</si>
  <si>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</si>
  <si>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</si>
  <si>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</si>
  <si>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</si>
  <si>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</si>
  <si>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</si>
  <si>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</si>
  <si>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</si>
  <si>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</si>
  <si>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</si>
  <si>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</si>
  <si>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</si>
  <si>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</si>
  <si>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</si>
  <si>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</si>
  <si>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</si>
  <si>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</si>
  <si>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</si>
  <si>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</si>
  <si>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</si>
  <si>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</si>
  <si>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</si>
  <si>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</si>
  <si>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</si>
  <si>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</si>
  <si>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</si>
  <si>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</si>
  <si>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</si>
  <si>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</si>
  <si>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</si>
  <si>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</si>
  <si>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</si>
  <si>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</si>
  <si>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</si>
  <si>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</si>
  <si>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</si>
  <si>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</si>
  <si>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</si>
  <si>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</si>
  <si>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</si>
  <si>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</si>
  <si>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</si>
  <si>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</si>
  <si>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</si>
  <si>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</si>
  <si>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</si>
  <si>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</si>
  <si>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</si>
  <si>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</si>
  <si>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</si>
  <si>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</si>
  <si>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</si>
  <si>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</si>
  <si>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</si>
  <si>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</si>
  <si>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</si>
  <si>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</si>
  <si>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</si>
  <si>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</si>
  <si>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</si>
  <si>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</si>
  <si>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</si>
  <si>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</si>
  <si>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</si>
  <si>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</si>
  <si>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</si>
  <si>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</si>
  <si>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</si>
  <si>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</si>
  <si>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</si>
  <si>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</si>
  <si>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</si>
  <si>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</si>
  <si>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</si>
  <si>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</si>
  <si>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</si>
  <si>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</si>
  <si>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</si>
  <si>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</si>
  <si>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</si>
  <si>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</si>
  <si>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</si>
  <si>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</si>
  <si>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</si>
  <si>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</si>
  <si>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</si>
  <si>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</si>
  <si>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</si>
  <si>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</si>
  <si>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</si>
  <si>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</si>
  <si>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</si>
  <si>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</si>
  <si>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</si>
  <si>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</si>
  <si>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</si>
  <si>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</si>
  <si>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</si>
  <si>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</si>
  <si>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</si>
  <si>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</si>
  <si>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</si>
  <si>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</si>
  <si>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</si>
  <si>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</si>
  <si>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</si>
  <si>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</si>
  <si>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</si>
  <si>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</si>
  <si>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</si>
  <si>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</si>
  <si>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</si>
  <si>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</si>
  <si>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</si>
  <si>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</si>
  <si>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</si>
  <si>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</si>
  <si>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</si>
  <si>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</si>
  <si>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</si>
  <si>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</si>
  <si>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</si>
  <si>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</si>
  <si>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</si>
  <si>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</si>
  <si>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</si>
  <si>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</si>
  <si>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</si>
  <si>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</si>
  <si>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</si>
  <si>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</si>
  <si>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</si>
  <si>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</si>
  <si>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</si>
  <si>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</si>
  <si>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</si>
  <si>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</si>
  <si>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</si>
  <si>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</si>
  <si>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</si>
  <si>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</si>
  <si>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</si>
  <si>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</si>
  <si>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</si>
  <si>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</si>
  <si>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</si>
  <si>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</si>
  <si>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</si>
  <si>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</si>
  <si>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</si>
  <si>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</si>
  <si>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</si>
  <si>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</si>
  <si>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</si>
  <si>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</si>
  <si>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</si>
  <si>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</si>
  <si>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</si>
  <si>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</si>
  <si>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</si>
  <si>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</si>
  <si>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</si>
  <si>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</si>
  <si>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</si>
  <si>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</si>
  <si>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</si>
  <si>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</si>
  <si>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</si>
  <si>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</si>
  <si>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</si>
  <si>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</si>
  <si>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</si>
  <si>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</si>
  <si>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</si>
  <si>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</si>
  <si>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</si>
  <si>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</si>
  <si>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</si>
  <si>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</si>
  <si>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</si>
  <si>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</si>
  <si>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</si>
  <si>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</si>
  <si>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</si>
  <si>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</si>
  <si>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</si>
  <si>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</si>
  <si>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</si>
  <si>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</si>
  <si>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</si>
  <si>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</si>
  <si>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</si>
  <si>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</si>
  <si>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</si>
  <si>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</si>
  <si>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</si>
  <si>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</si>
  <si>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</si>
  <si>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</si>
  <si>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</si>
  <si>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</si>
  <si>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</si>
  <si>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</si>
  <si>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</si>
  <si>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</si>
  <si>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</si>
  <si>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</si>
  <si>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</si>
  <si>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</si>
  <si>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</si>
  <si>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</si>
  <si>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</si>
  <si>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</si>
  <si>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</si>
  <si>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</si>
  <si>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</si>
  <si>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</si>
  <si>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</si>
  <si>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</si>
  <si>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</si>
  <si>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</si>
  <si>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</si>
  <si>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</si>
  <si>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</si>
  <si>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</si>
  <si>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</si>
  <si>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</si>
  <si>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</si>
  <si>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</si>
  <si>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</si>
  <si>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</si>
  <si>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</si>
  <si>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</si>
  <si>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</si>
  <si>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</si>
  <si>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</si>
  <si>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</si>
  <si>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</si>
  <si>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</si>
  <si>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</si>
  <si>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</si>
  <si>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</si>
  <si>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</si>
  <si>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</si>
  <si>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</si>
  <si>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</si>
  <si>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</si>
  <si>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</si>
  <si>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</si>
  <si>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</si>
  <si>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</si>
  <si>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</si>
  <si>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</si>
  <si>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</si>
  <si>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</si>
  <si>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</si>
  <si>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</si>
  <si>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</si>
  <si>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</si>
  <si>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</si>
  <si>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</si>
  <si>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</si>
  <si>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</si>
  <si>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</si>
  <si>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</si>
  <si>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</si>
  <si>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</si>
  <si>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</si>
  <si>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</si>
  <si>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</si>
  <si>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</si>
  <si>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</si>
  <si>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</si>
  <si>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</si>
  <si>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</si>
  <si>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</si>
  <si>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</si>
  <si>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</si>
  <si>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</si>
  <si>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</si>
  <si>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</si>
  <si>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</si>
  <si>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</si>
  <si>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</si>
  <si>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</si>
  <si>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</si>
  <si>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</si>
  <si>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</si>
  <si>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</si>
  <si>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</si>
  <si>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</si>
  <si>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</si>
  <si>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</si>
  <si>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</si>
  <si>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</si>
  <si>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</si>
  <si>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</si>
  <si>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</si>
  <si>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</si>
  <si>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</si>
  <si>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</si>
  <si>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</si>
  <si>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</si>
  <si>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</si>
  <si>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</si>
  <si>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</si>
  <si>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</si>
  <si>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</si>
  <si>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</si>
  <si>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</si>
  <si>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</si>
  <si>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</si>
  <si>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</si>
  <si>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</si>
  <si>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</si>
  <si>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</si>
  <si>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</si>
  <si>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</si>
  <si>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</si>
  <si>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</si>
  <si>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</si>
  <si>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</si>
  <si>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</si>
  <si>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</si>
  <si>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</si>
  <si>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</si>
  <si>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</si>
  <si>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</si>
  <si>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</si>
  <si>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</si>
  <si>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</si>
  <si>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</si>
  <si>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</si>
  <si>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</si>
  <si>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</si>
  <si>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</si>
  <si>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</si>
  <si>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</si>
  <si>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</si>
  <si>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</si>
  <si>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</si>
  <si>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</si>
  <si>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</si>
  <si>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</si>
  <si>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</si>
  <si>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</si>
  <si>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</si>
  <si>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</si>
  <si>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</si>
  <si>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</si>
  <si>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</si>
  <si>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</si>
  <si>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</si>
  <si>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</si>
  <si>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</si>
  <si>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</si>
  <si>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</si>
  <si>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</si>
  <si>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</si>
  <si>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</si>
  <si>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</si>
  <si>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</si>
  <si>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</si>
  <si>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</si>
  <si>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</si>
  <si>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</si>
  <si>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</si>
  <si>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</si>
  <si>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</si>
  <si>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</si>
  <si>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</si>
  <si>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</si>
  <si>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</si>
  <si>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</si>
  <si>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</si>
  <si>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</si>
  <si>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</si>
  <si>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</si>
  <si>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</si>
  <si>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</si>
  <si>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</si>
  <si>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</si>
  <si>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</si>
  <si>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</si>
  <si>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</si>
  <si>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</si>
  <si>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</si>
  <si>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</si>
  <si>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</si>
  <si>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</si>
  <si>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</si>
  <si>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</si>
  <si>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</si>
  <si>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</si>
  <si>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</si>
  <si>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</si>
  <si>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</si>
  <si>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</si>
  <si>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</si>
  <si>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</si>
  <si>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</si>
  <si>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</si>
  <si>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</si>
  <si>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</si>
  <si>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</si>
  <si>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</si>
  <si>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</si>
  <si>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</si>
  <si>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</si>
  <si>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</si>
  <si>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</si>
  <si>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</si>
  <si>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</si>
  <si>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</si>
  <si>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</si>
  <si>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</si>
  <si>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</si>
  <si>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</si>
  <si>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</si>
  <si>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</si>
  <si>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</si>
  <si>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</si>
  <si>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</si>
  <si>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</si>
  <si>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</si>
  <si>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</si>
  <si>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</si>
  <si>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</si>
  <si>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</si>
  <si>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</si>
  <si>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</si>
  <si>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</si>
  <si>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</si>
  <si>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</si>
  <si>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</si>
  <si>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</si>
  <si>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</si>
  <si>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</si>
  <si>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</si>
  <si>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</si>
  <si>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</si>
  <si>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</si>
  <si>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</si>
  <si>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</si>
  <si>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</si>
  <si>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</si>
  <si>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</si>
  <si>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</si>
  <si>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</si>
  <si>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</si>
  <si>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</si>
  <si>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</si>
  <si>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</si>
  <si>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</si>
  <si>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</si>
  <si>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</si>
  <si>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</si>
  <si>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</si>
  <si>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</si>
  <si>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</si>
  <si>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</si>
  <si>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</si>
  <si>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</si>
  <si>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</si>
  <si>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</si>
  <si>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</si>
  <si>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</si>
  <si>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</si>
  <si>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</si>
  <si>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</si>
  <si>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</si>
  <si>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</si>
  <si>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</si>
  <si>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</si>
  <si>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</si>
  <si>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</si>
  <si>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</si>
  <si>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</si>
  <si>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</si>
  <si>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</si>
  <si>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</si>
  <si>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</si>
  <si>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</si>
  <si>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</si>
  <si>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</si>
  <si>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</si>
  <si>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</si>
  <si>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</si>
  <si>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</si>
  <si>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</si>
  <si>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</si>
  <si>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</si>
  <si>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</si>
  <si>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</si>
  <si>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</si>
  <si>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</si>
  <si>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</si>
  <si>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</si>
  <si>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</si>
  <si>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</si>
  <si>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</si>
  <si>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</si>
  <si>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</si>
  <si>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</si>
  <si>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</si>
  <si>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</si>
  <si>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</si>
  <si>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</si>
  <si>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</si>
  <si>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</si>
  <si>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</si>
  <si>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</si>
  <si>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</si>
  <si>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</si>
  <si>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</si>
  <si>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</si>
  <si>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</si>
  <si>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</si>
  <si>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</si>
  <si>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</si>
  <si>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</si>
  <si>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</si>
  <si>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</si>
  <si>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</si>
  <si>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</si>
  <si>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</si>
  <si>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</si>
  <si>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</si>
  <si>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</si>
  <si>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</si>
  <si>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</si>
  <si>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</si>
  <si>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</si>
  <si>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</si>
  <si>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</si>
  <si>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</si>
  <si>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</si>
  <si>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</si>
  <si>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</si>
  <si>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</si>
  <si>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</si>
  <si>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</si>
  <si>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</si>
  <si>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</si>
  <si>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</si>
  <si>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</si>
  <si>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</si>
  <si>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</si>
  <si>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</si>
  <si>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</si>
  <si>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</si>
  <si>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</si>
  <si>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</si>
  <si>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</si>
  <si>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</si>
  <si>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</si>
  <si>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</si>
  <si>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</si>
  <si>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</si>
  <si>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</si>
  <si>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</si>
  <si>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</si>
  <si>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</si>
  <si>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</si>
  <si>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</si>
  <si>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</si>
  <si>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</si>
  <si>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</si>
  <si>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</si>
  <si>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</si>
  <si>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</si>
  <si>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</si>
  <si>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</si>
  <si>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</si>
  <si>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</si>
  <si>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</si>
  <si>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</si>
  <si>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</si>
  <si>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</si>
  <si>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</si>
  <si>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</si>
  <si>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</si>
  <si>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</si>
  <si>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</si>
  <si>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</si>
  <si>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</si>
  <si>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</si>
  <si>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</si>
  <si>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</si>
  <si>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</si>
  <si>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</si>
  <si>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</si>
  <si>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</si>
  <si>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</si>
  <si>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</si>
  <si>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</si>
  <si>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</si>
  <si>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</si>
  <si>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</si>
  <si>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</si>
  <si>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</si>
  <si>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</si>
  <si>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</si>
  <si>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</si>
  <si>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</si>
  <si>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</si>
  <si>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</si>
  <si>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</si>
  <si>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</si>
  <si>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</si>
  <si>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</si>
  <si>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</si>
  <si>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</si>
  <si>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</si>
  <si>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</si>
  <si>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</si>
  <si>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</si>
  <si>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</si>
  <si>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</si>
  <si>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</si>
  <si>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</si>
  <si>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</si>
  <si>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</si>
  <si>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</si>
  <si>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</si>
  <si>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</si>
  <si>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</si>
  <si>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</si>
  <si>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</si>
  <si>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</si>
  <si>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</si>
  <si>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</si>
  <si>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</si>
  <si>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</si>
  <si>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</si>
  <si>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</si>
  <si>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</si>
  <si>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</si>
  <si>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</si>
  <si>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</si>
  <si>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</si>
  <si>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</si>
  <si>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</si>
  <si>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</si>
  <si>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</si>
  <si>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</si>
  <si>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</si>
  <si>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</si>
  <si>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</si>
  <si>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</si>
  <si>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</si>
  <si>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</si>
  <si>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</si>
  <si>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</si>
  <si>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</si>
  <si>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</si>
  <si>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</si>
  <si>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</si>
  <si>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</si>
  <si>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</si>
  <si>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</si>
  <si>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</si>
  <si>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</si>
  <si>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</si>
  <si>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</si>
  <si>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</si>
  <si>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</si>
  <si>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</si>
  <si>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</si>
  <si>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</si>
  <si>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</si>
  <si>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</si>
  <si>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</si>
  <si>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</si>
  <si>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</si>
  <si>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</si>
  <si>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</si>
  <si>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</si>
  <si>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</si>
  <si>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</si>
  <si>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</si>
  <si>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</si>
  <si>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</si>
  <si>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</si>
  <si>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</si>
  <si>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</si>
  <si>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</si>
  <si>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</si>
  <si>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</si>
  <si>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</si>
  <si>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</si>
  <si>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</si>
  <si>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</si>
  <si>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</si>
  <si>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</si>
  <si>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</si>
  <si>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</si>
  <si>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</si>
  <si>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</si>
  <si>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</si>
  <si>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</si>
  <si>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</si>
  <si>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</si>
  <si>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</si>
  <si>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</si>
  <si>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</si>
  <si>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</si>
  <si>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</si>
  <si>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</si>
  <si>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</si>
  <si>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</si>
  <si>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</si>
  <si>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</si>
  <si>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</si>
  <si>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</si>
  <si>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</si>
  <si>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</si>
  <si>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</si>
  <si>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</si>
  <si>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</si>
  <si>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</si>
  <si>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</si>
  <si>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</si>
  <si>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</si>
  <si>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</si>
  <si>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</si>
  <si>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</si>
  <si>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</si>
  <si>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</si>
  <si>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</si>
  <si>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</si>
  <si>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</si>
  <si>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</si>
  <si>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</si>
  <si>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</si>
  <si>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</si>
  <si>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</si>
  <si>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</si>
  <si>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</si>
  <si>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</si>
  <si>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</si>
  <si>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</si>
  <si>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</si>
  <si>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</si>
  <si>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</si>
  <si>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</si>
  <si>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</si>
  <si>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</si>
  <si>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</si>
  <si>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</si>
  <si>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</si>
  <si>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</si>
  <si>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</si>
  <si>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</si>
  <si>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</si>
  <si>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</si>
  <si>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</si>
  <si>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</si>
  <si>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</si>
  <si>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</si>
  <si>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</si>
  <si>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</si>
  <si>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</si>
  <si>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</si>
  <si>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</si>
  <si>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</si>
  <si>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</si>
  <si>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</si>
  <si>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</si>
  <si>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</si>
  <si>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</si>
  <si>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</si>
  <si>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</si>
  <si>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</si>
  <si>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</si>
  <si>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</si>
  <si>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</si>
  <si>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</si>
  <si>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</si>
  <si>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</si>
  <si>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</si>
  <si>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</si>
  <si>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</si>
  <si>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</si>
  <si>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</si>
  <si>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</si>
  <si>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</si>
  <si>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</si>
  <si>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</si>
  <si>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</si>
  <si>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</si>
  <si>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</si>
  <si>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</si>
  <si>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</si>
  <si>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</si>
  <si>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</si>
  <si>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</si>
  <si>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</si>
  <si>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</si>
  <si>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</si>
  <si>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</si>
  <si>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</si>
  <si>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</si>
  <si>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</si>
  <si>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</si>
  <si>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</si>
  <si>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</si>
  <si>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</si>
  <si>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</si>
  <si>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</si>
  <si>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</si>
  <si>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</si>
  <si>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</si>
  <si>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</si>
  <si>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</si>
  <si>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</si>
  <si>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</si>
  <si>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</si>
  <si>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</si>
  <si>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</si>
  <si>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</si>
  <si>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</si>
  <si>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</si>
  <si>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</si>
  <si>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</si>
  <si>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</si>
  <si>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</si>
  <si>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</si>
  <si>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</si>
  <si>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</si>
  <si>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</si>
  <si>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</si>
  <si>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</si>
  <si>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</si>
  <si>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</si>
  <si>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</si>
  <si>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</si>
  <si>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</si>
  <si>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</si>
  <si>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</si>
  <si>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</si>
  <si>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</si>
  <si>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</si>
  <si>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</si>
  <si>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</si>
  <si>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</si>
  <si>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</si>
  <si>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</si>
  <si>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</si>
  <si>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</si>
  <si>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</si>
  <si>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</si>
  <si>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</si>
  <si>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</si>
  <si>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</si>
  <si>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</si>
  <si>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</si>
  <si>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</si>
  <si>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</si>
  <si>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</si>
  <si>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</si>
  <si>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</si>
  <si>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</si>
  <si>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</si>
  <si>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</si>
  <si>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</si>
  <si>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</si>
  <si>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</si>
  <si>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</si>
  <si>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</si>
  <si>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</si>
  <si>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</si>
  <si>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</si>
  <si>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</si>
  <si>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</si>
  <si>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</si>
  <si>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</si>
  <si>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</si>
  <si>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</si>
  <si>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</si>
  <si>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</si>
  <si>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</si>
  <si>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</si>
  <si>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</si>
  <si>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</si>
  <si>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</si>
  <si>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</si>
  <si>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</si>
  <si>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</si>
  <si>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</si>
  <si>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</si>
  <si>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</si>
  <si>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</si>
  <si>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</si>
  <si>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</si>
  <si>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</si>
  <si>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</si>
  <si>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</si>
  <si>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</si>
  <si>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</si>
  <si>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</si>
  <si>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</si>
  <si>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</si>
  <si>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</si>
  <si>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</si>
  <si>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</si>
  <si>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</si>
  <si>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</si>
  <si>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</si>
  <si>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</si>
  <si>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</si>
  <si>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</si>
  <si>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</si>
  <si>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</si>
  <si>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</si>
  <si>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</si>
  <si>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</si>
  <si>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</si>
  <si>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</si>
  <si>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</si>
  <si>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</si>
  <si>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</si>
  <si>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</si>
  <si>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</si>
  <si>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</si>
  <si>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</si>
  <si>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</si>
  <si>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</si>
  <si>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</si>
  <si>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</si>
  <si>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</si>
  <si>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</si>
  <si>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</si>
  <si>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</si>
  <si>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</si>
  <si>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</si>
  <si>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</si>
  <si>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</si>
  <si>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</si>
  <si>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</si>
  <si>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</si>
  <si>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</si>
  <si>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</si>
  <si>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</si>
  <si>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</si>
  <si>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</si>
  <si>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</si>
  <si>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</si>
  <si>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</si>
  <si>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</si>
  <si>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</si>
  <si>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</si>
  <si>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</si>
  <si>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</si>
  <si>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</si>
  <si>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</si>
  <si>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</si>
  <si>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</si>
  <si>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</si>
  <si>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</si>
  <si>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</si>
  <si>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</si>
  <si>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</si>
  <si>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</si>
  <si>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</si>
  <si>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</si>
  <si>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</si>
  <si>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</si>
  <si>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</si>
  <si>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</si>
  <si>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</si>
  <si>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</si>
  <si>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</si>
  <si>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</si>
  <si>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</si>
  <si>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</si>
  <si>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</si>
  <si>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</si>
  <si>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</si>
  <si>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</si>
  <si>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</si>
  <si>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</si>
  <si>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</si>
  <si>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</si>
  <si>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</si>
  <si>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</si>
  <si>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</si>
  <si>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</si>
  <si>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</si>
  <si>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</si>
  <si>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</si>
  <si>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</si>
  <si>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</si>
  <si>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</si>
  <si>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</si>
  <si>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</si>
  <si>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</si>
  <si>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</si>
  <si>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</si>
  <si>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</si>
  <si>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</si>
  <si>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</si>
  <si>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</si>
  <si>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</si>
  <si>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</si>
  <si>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</si>
  <si>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</si>
  <si>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</si>
  <si>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</si>
  <si>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</si>
  <si>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</si>
  <si>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</si>
  <si>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</si>
  <si>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</si>
  <si>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</si>
  <si>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</si>
  <si>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</si>
  <si>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</si>
  <si>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</si>
  <si>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</si>
  <si>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</si>
  <si>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</si>
  <si>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</si>
  <si>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</si>
  <si>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</si>
  <si>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</si>
  <si>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</si>
  <si>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</si>
  <si>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</si>
  <si>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</si>
  <si>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</si>
  <si>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</si>
  <si>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</si>
  <si>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</si>
  <si>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</si>
  <si>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</si>
  <si>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</si>
  <si>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</si>
  <si>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</si>
  <si>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</si>
  <si>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</si>
  <si>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</si>
  <si>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</si>
  <si>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</si>
  <si>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</si>
  <si>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</si>
  <si>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</si>
  <si>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</si>
  <si>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</si>
  <si>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</si>
  <si>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</si>
  <si>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</si>
  <si>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</si>
  <si>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</si>
  <si>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</si>
  <si>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</si>
  <si>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</si>
  <si>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</si>
  <si>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</si>
  <si>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</si>
  <si>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</si>
  <si>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</si>
  <si>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</si>
  <si>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</si>
  <si>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</si>
  <si>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</si>
  <si>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</si>
  <si>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</si>
  <si>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</si>
  <si>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</si>
  <si>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</si>
  <si>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</si>
  <si>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</si>
  <si>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</si>
  <si>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</si>
  <si>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</si>
  <si>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</si>
  <si>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</si>
  <si>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</si>
  <si>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</si>
  <si>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</si>
  <si>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</si>
  <si>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</si>
  <si>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</si>
  <si>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</si>
  <si>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</si>
  <si>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</si>
  <si>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</si>
  <si>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</si>
  <si>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</si>
  <si>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</si>
  <si>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</si>
  <si>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</si>
  <si>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</si>
  <si>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</si>
  <si>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</si>
  <si>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</si>
  <si>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</si>
  <si>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</si>
  <si>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</si>
  <si>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</si>
  <si>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</si>
  <si>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</si>
  <si>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</si>
  <si>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</si>
  <si>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</si>
  <si>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</si>
  <si>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</si>
  <si>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</si>
  <si>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</si>
  <si>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</si>
  <si>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</si>
  <si>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</si>
  <si>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</si>
  <si>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</si>
  <si>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</si>
  <si>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</si>
  <si>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</si>
  <si>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</si>
  <si>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</si>
  <si>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</si>
  <si>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</si>
  <si>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</si>
  <si>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</si>
  <si>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</si>
  <si>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</si>
  <si>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</si>
  <si>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</si>
  <si>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</si>
  <si>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</si>
  <si>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</si>
  <si>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</si>
  <si>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</si>
  <si>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</si>
  <si>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</si>
  <si>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</si>
  <si>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</si>
  <si>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</si>
  <si>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</si>
  <si>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</si>
  <si>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</si>
  <si>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</si>
  <si>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</si>
  <si>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</si>
  <si>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</si>
  <si>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</si>
  <si>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</si>
  <si>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</si>
  <si>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</si>
  <si>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</si>
  <si>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</si>
  <si>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</si>
  <si>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</si>
  <si>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</si>
  <si>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</si>
  <si>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</si>
  <si>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</si>
  <si>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</si>
  <si>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</si>
  <si>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</si>
  <si>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</si>
  <si>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</si>
  <si>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</si>
  <si>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</si>
  <si>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</si>
  <si>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</si>
  <si>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</si>
  <si>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</si>
  <si>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</si>
  <si>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</si>
  <si>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</si>
  <si>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</si>
  <si>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</si>
  <si>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</si>
  <si>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</si>
  <si>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</si>
  <si>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</si>
  <si>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</si>
  <si>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</si>
  <si>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</si>
  <si>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</si>
  <si>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</si>
  <si>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</si>
  <si>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</si>
  <si>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</si>
  <si>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</si>
  <si>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</si>
  <si>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</si>
  <si>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</si>
  <si>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</si>
  <si>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</si>
  <si>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</si>
  <si>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</si>
  <si>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</si>
  <si>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</si>
  <si>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</si>
  <si>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</si>
  <si>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</si>
  <si>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</si>
  <si>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</si>
  <si>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</si>
  <si>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</si>
  <si>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</si>
  <si>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</si>
  <si>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</si>
  <si>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</si>
  <si>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</si>
  <si>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</si>
  <si>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</si>
  <si>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</si>
  <si>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</si>
  <si>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</si>
  <si>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</si>
  <si>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</si>
  <si>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</si>
  <si>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</si>
  <si>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</si>
  <si>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</si>
  <si>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</si>
  <si>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</si>
  <si>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</si>
  <si>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</si>
  <si>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</si>
  <si>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</si>
  <si>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</si>
  <si>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</si>
  <si>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</si>
  <si>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</si>
  <si>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</si>
  <si>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</si>
  <si>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</si>
  <si>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</si>
  <si>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</si>
  <si>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</si>
  <si>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</si>
  <si>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</si>
  <si>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</si>
  <si>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</si>
  <si>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</si>
  <si>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</si>
  <si>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</si>
  <si>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</si>
  <si>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</si>
  <si>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</si>
  <si>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</si>
  <si>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</si>
  <si>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</si>
  <si>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</si>
  <si>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</si>
  <si>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</si>
  <si>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</si>
  <si>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</si>
  <si>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</si>
  <si>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</si>
  <si>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</si>
  <si>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</si>
  <si>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</si>
  <si>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</si>
  <si>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</si>
  <si>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</si>
  <si>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</si>
  <si>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</si>
  <si>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</si>
  <si>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</si>
  <si>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</si>
  <si>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</si>
  <si>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</si>
  <si>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</si>
  <si>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</si>
  <si>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</si>
  <si>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</si>
  <si>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</si>
  <si>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</si>
  <si>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</si>
  <si>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</si>
  <si>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</si>
  <si>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</si>
  <si>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</si>
  <si>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</si>
  <si>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</si>
  <si>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</si>
  <si>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</si>
  <si>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</si>
  <si>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</si>
  <si>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</si>
  <si>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</si>
  <si>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</si>
  <si>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</si>
  <si>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</si>
  <si>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</si>
  <si>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</si>
  <si>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</si>
  <si>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</si>
  <si>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</si>
  <si>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</si>
  <si>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</si>
  <si>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</si>
  <si>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</si>
  <si>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</si>
  <si>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</si>
  <si>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</si>
  <si>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</si>
  <si>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</si>
  <si>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</si>
  <si>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</si>
  <si>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</si>
  <si>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</si>
  <si>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</si>
  <si>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</si>
  <si>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</si>
  <si>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</si>
  <si>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</si>
  <si>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</si>
  <si>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</si>
  <si>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</si>
  <si>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</si>
  <si>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</si>
  <si>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</si>
  <si>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</si>
  <si>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</si>
  <si>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</si>
  <si>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</si>
  <si>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</si>
  <si>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</si>
  <si>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</si>
  <si>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</si>
  <si>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</si>
  <si>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</si>
  <si>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</si>
  <si>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</si>
  <si>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</si>
  <si>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</si>
  <si>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</si>
  <si>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</si>
  <si>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</si>
  <si>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</si>
  <si>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</si>
  <si>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</si>
  <si>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</si>
  <si>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</si>
  <si>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</si>
  <si>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</si>
  <si>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</si>
  <si>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</si>
  <si>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</si>
  <si>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</si>
  <si>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</si>
  <si>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</si>
  <si>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</si>
  <si>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</si>
  <si>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</si>
  <si>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</si>
  <si>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</si>
  <si>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</si>
  <si>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</si>
  <si>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</si>
  <si>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</si>
  <si>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</si>
  <si>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</si>
  <si>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</si>
  <si>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</si>
  <si>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</si>
  <si>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</si>
  <si>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</si>
  <si>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</si>
  <si>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</si>
  <si>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</si>
  <si>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</si>
  <si>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</si>
  <si>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</si>
  <si>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</si>
  <si>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</si>
  <si>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</si>
  <si>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</si>
  <si>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</si>
  <si>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</si>
  <si>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</si>
  <si>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</si>
  <si>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</si>
  <si>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</si>
  <si>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</si>
  <si>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</si>
  <si>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</si>
  <si>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</si>
  <si>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</si>
  <si>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</si>
  <si>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</si>
  <si>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</si>
  <si>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</si>
  <si>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</si>
  <si>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</si>
  <si>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</si>
  <si>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</si>
  <si>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</si>
  <si>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</si>
  <si>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</si>
  <si>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</si>
  <si>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</si>
  <si>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</si>
  <si>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</si>
  <si>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</si>
  <si>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</si>
  <si>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</si>
  <si>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</si>
  <si>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</si>
  <si>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</si>
  <si>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</si>
  <si>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</si>
  <si>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</si>
  <si>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</si>
  <si>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</si>
  <si>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</si>
  <si>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</si>
  <si>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</si>
  <si>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</si>
  <si>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</si>
  <si>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</si>
  <si>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</si>
  <si>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</si>
  <si>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</si>
  <si>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</si>
  <si>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</si>
  <si>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</si>
  <si>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</si>
  <si>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</si>
  <si>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</si>
  <si>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</si>
  <si>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</si>
  <si>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</si>
  <si>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</si>
  <si>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</si>
  <si>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</si>
  <si>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</si>
  <si>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</si>
  <si>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</si>
  <si>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</si>
  <si>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</si>
  <si>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</si>
  <si>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</si>
  <si>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</si>
  <si>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</si>
  <si>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</si>
  <si>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</si>
  <si>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</si>
  <si>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</si>
  <si>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</si>
  <si>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</si>
  <si>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</si>
  <si>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</si>
  <si>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</si>
  <si>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</si>
  <si>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</si>
  <si>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</si>
  <si>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</si>
  <si>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</si>
  <si>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</si>
  <si>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</si>
  <si>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</si>
  <si>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</si>
  <si>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</si>
  <si>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</si>
  <si>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</si>
  <si>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</si>
  <si>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</si>
  <si>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</si>
  <si>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</si>
  <si>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</si>
  <si>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</si>
  <si>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</si>
  <si>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</si>
  <si>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</si>
  <si>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</si>
  <si>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</si>
  <si>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</si>
  <si>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</si>
  <si>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</si>
  <si>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</si>
  <si>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</si>
  <si>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</si>
  <si>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</si>
  <si>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</si>
  <si>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</si>
  <si>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</si>
  <si>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</si>
  <si>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</si>
  <si>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</si>
  <si>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</si>
  <si>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</si>
  <si>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</si>
  <si>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</si>
  <si>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</si>
  <si>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</si>
  <si>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</si>
  <si>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</si>
  <si>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</si>
  <si>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</si>
  <si>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</si>
  <si>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</si>
  <si>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</si>
  <si>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</si>
  <si>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</si>
  <si>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</si>
  <si>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</si>
  <si>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</si>
  <si>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</si>
  <si>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</si>
  <si>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</si>
  <si>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</si>
  <si>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</si>
  <si>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</si>
  <si>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</si>
  <si>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</si>
  <si>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</si>
  <si>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</si>
  <si>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</si>
  <si>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</si>
  <si>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</si>
  <si>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</si>
  <si>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</si>
  <si>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</si>
  <si>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</si>
  <si>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</si>
  <si>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</si>
  <si>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</si>
  <si>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</si>
  <si>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</si>
  <si>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</si>
  <si>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</si>
  <si>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</si>
  <si>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</si>
  <si>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</si>
  <si>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</si>
  <si>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</si>
  <si>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</si>
  <si>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</si>
  <si>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</si>
  <si>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</si>
  <si>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</si>
  <si>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</si>
  <si>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</si>
  <si>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</si>
  <si>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</si>
  <si>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</si>
  <si>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</si>
  <si>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</si>
  <si>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</si>
  <si>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</si>
  <si>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</si>
  <si>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</si>
  <si>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</si>
  <si>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</si>
  <si>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</si>
  <si>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</si>
  <si>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</si>
  <si>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</si>
  <si>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</si>
  <si>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</si>
  <si>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</si>
  <si>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</si>
  <si>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</si>
  <si>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</si>
  <si>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</si>
  <si>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</si>
  <si>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</si>
  <si>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</si>
  <si>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</si>
  <si>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</si>
  <si>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</si>
  <si>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</si>
  <si>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</si>
  <si>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</si>
  <si>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</si>
  <si>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</si>
  <si>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</si>
  <si>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</si>
  <si>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</si>
  <si>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</si>
  <si>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</si>
  <si>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</si>
  <si>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</si>
  <si>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</si>
  <si>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</si>
  <si>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</si>
  <si>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</si>
  <si>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</si>
  <si>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</si>
  <si>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</si>
  <si>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</si>
  <si>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</si>
  <si>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</si>
  <si>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</si>
  <si>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</si>
  <si>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</si>
  <si>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</si>
  <si>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</si>
  <si>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</si>
  <si>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</si>
  <si>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</si>
  <si>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</si>
  <si>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</si>
  <si>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</si>
  <si>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</si>
  <si>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</si>
  <si>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</si>
  <si>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</si>
  <si>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</si>
  <si>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</si>
  <si>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</si>
  <si>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</si>
  <si>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</si>
  <si>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</si>
  <si>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</si>
  <si>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</si>
  <si>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</si>
  <si>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</si>
  <si>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</si>
  <si>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</si>
  <si>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</si>
  <si>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</si>
  <si>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</si>
  <si>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</si>
  <si>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</si>
  <si>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</si>
  <si>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</si>
  <si>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</si>
  <si>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</si>
  <si>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</si>
  <si>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</si>
  <si>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</si>
  <si>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</si>
  <si>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</si>
  <si>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</si>
  <si>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</si>
  <si>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</si>
  <si>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</si>
  <si>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</si>
  <si>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</si>
  <si>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</si>
  <si>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</si>
  <si>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</si>
  <si>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</si>
  <si>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</si>
  <si>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</si>
  <si>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</si>
  <si>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</si>
  <si>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</si>
  <si>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</si>
  <si>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</si>
  <si>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</si>
  <si>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</si>
  <si>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</si>
  <si>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</si>
  <si>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</si>
  <si>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</si>
  <si>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</si>
  <si>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</si>
  <si>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</si>
  <si>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</si>
  <si>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</si>
  <si>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</si>
  <si>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</si>
  <si>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</si>
  <si>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</si>
  <si>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</si>
  <si>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</si>
  <si>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</si>
  <si>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</si>
  <si>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</si>
  <si>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</si>
  <si>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</si>
  <si>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</si>
  <si>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</si>
  <si>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</si>
  <si>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</si>
  <si>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</si>
  <si>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</si>
  <si>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</si>
  <si>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</si>
  <si>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</si>
  <si>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</si>
  <si>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</si>
  <si>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</si>
  <si>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</si>
  <si>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</si>
  <si>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</si>
  <si>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</si>
  <si>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</si>
  <si>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</si>
  <si>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</si>
  <si>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</si>
  <si>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</si>
  <si>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</si>
  <si>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</si>
  <si>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</si>
  <si>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</si>
  <si>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</si>
  <si>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</si>
  <si>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</si>
  <si>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</si>
  <si>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</si>
  <si>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</si>
  <si>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</si>
  <si>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</si>
  <si>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</si>
  <si>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</si>
  <si>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</si>
  <si>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</si>
  <si>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</si>
  <si>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</si>
  <si>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</si>
  <si>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</si>
  <si>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</si>
  <si>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</si>
  <si>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</si>
  <si>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</si>
  <si>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</si>
  <si>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</si>
  <si>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</si>
  <si>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</si>
  <si>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</si>
  <si>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</si>
  <si>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</si>
  <si>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</si>
  <si>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</si>
  <si>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</si>
  <si>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</si>
  <si>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</si>
  <si>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</si>
  <si>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</si>
  <si>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</si>
  <si>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</si>
  <si>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</si>
  <si>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</si>
  <si>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</si>
  <si>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</si>
  <si>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</si>
  <si>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</si>
  <si>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</si>
  <si>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</si>
  <si>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</si>
  <si>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</si>
  <si>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</si>
  <si>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</si>
  <si>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</si>
  <si>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</si>
  <si>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</si>
  <si>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</si>
  <si>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</si>
  <si>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</si>
  <si>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</si>
  <si>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</si>
  <si>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</si>
  <si>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</si>
  <si>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</si>
  <si>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</si>
  <si>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</si>
  <si>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</si>
  <si>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</si>
  <si>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</si>
  <si>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</si>
  <si>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</si>
  <si>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</si>
  <si>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</si>
  <si>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</si>
  <si>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</si>
  <si>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</si>
  <si>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</si>
  <si>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</si>
  <si>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</si>
  <si>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</si>
  <si>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</si>
  <si>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</si>
  <si>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</si>
  <si>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</si>
  <si>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</si>
  <si>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</si>
  <si>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</si>
  <si>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</si>
  <si>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</si>
  <si>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</si>
  <si>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</si>
  <si>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</si>
  <si>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</si>
  <si>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</si>
  <si>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</si>
  <si>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</si>
  <si>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</si>
  <si>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</si>
  <si>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</si>
  <si>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</si>
  <si>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</si>
  <si>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</si>
  <si>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</si>
  <si>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</si>
  <si>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</si>
  <si>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</si>
  <si>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</si>
  <si>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</si>
  <si>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</si>
  <si>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</si>
  <si>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</si>
  <si>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</si>
  <si>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</si>
  <si>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</si>
  <si>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</si>
  <si>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</si>
  <si>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</si>
  <si>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</si>
  <si>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</si>
  <si>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</si>
  <si>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</si>
  <si>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</si>
  <si>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</si>
  <si>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</si>
  <si>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</si>
  <si>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</si>
  <si>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</si>
  <si>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</si>
  <si>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</si>
  <si>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</si>
  <si>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</si>
  <si>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</si>
  <si>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</si>
  <si>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</si>
  <si>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</si>
  <si>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</si>
  <si>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</si>
  <si>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</si>
  <si>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</si>
  <si>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</si>
  <si>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</si>
  <si>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</si>
  <si>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</si>
  <si>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</si>
  <si>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</si>
  <si>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</si>
  <si>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</si>
  <si>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</si>
  <si>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</si>
  <si>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</si>
  <si>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</si>
  <si>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</si>
  <si>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</si>
  <si>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</si>
  <si>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</si>
  <si>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</si>
  <si>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</si>
  <si>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</si>
  <si>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</si>
  <si>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</si>
  <si>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</si>
  <si>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</si>
  <si>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</si>
  <si>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</si>
  <si>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</si>
  <si>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</si>
  <si>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</si>
  <si>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</si>
  <si>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</si>
  <si>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</si>
  <si>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</si>
  <si>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</si>
  <si>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</si>
  <si>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</si>
  <si>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</si>
  <si>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</si>
  <si>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</si>
  <si>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</si>
  <si>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</si>
  <si>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</si>
  <si>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</si>
  <si>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</si>
  <si>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</si>
  <si>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</si>
  <si>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</si>
  <si>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</si>
  <si>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</si>
  <si>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</si>
  <si>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</si>
  <si>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</si>
  <si>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</si>
  <si>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</si>
  <si>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</si>
  <si>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</si>
  <si>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</si>
  <si>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</si>
  <si>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</si>
  <si>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</si>
  <si>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</si>
  <si>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</si>
  <si>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</si>
  <si>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</si>
  <si>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</si>
  <si>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</si>
  <si>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</si>
  <si>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</si>
  <si>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</si>
  <si>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</si>
  <si>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</si>
  <si>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</si>
  <si>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</si>
  <si>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</si>
  <si>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</si>
  <si>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</si>
  <si>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</si>
  <si>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</si>
  <si>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</si>
  <si>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</si>
  <si>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</si>
  <si>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</si>
  <si>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</si>
  <si>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</si>
  <si>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</si>
  <si>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</si>
  <si>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</si>
  <si>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</si>
  <si>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</si>
  <si>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</si>
  <si>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</si>
  <si>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</si>
  <si>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</si>
  <si>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</si>
  <si>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</si>
  <si>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</si>
  <si>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</si>
  <si>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</si>
  <si>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</si>
  <si>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</si>
  <si>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</si>
  <si>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</si>
  <si>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</si>
  <si>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</si>
  <si>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</si>
  <si>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</si>
  <si>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</si>
  <si>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</si>
  <si>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</si>
  <si>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</si>
  <si>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</si>
  <si>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</si>
  <si>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</si>
  <si>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</si>
  <si>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</si>
  <si>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</si>
  <si>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</si>
  <si>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</si>
  <si>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</si>
  <si>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</si>
  <si>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</si>
  <si>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</si>
  <si>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</si>
  <si>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</si>
  <si>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</si>
  <si>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</si>
  <si>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</si>
  <si>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</si>
  <si>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</si>
  <si>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</si>
  <si>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</si>
  <si>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</si>
  <si>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</si>
  <si>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</si>
  <si>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</si>
  <si>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</si>
  <si>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</si>
  <si>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</si>
  <si>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</si>
  <si>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</si>
  <si>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</si>
  <si>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</si>
  <si>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</si>
  <si>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</si>
  <si>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</si>
  <si>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</si>
  <si>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</si>
  <si>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</si>
  <si>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</si>
  <si>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</si>
  <si>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</si>
  <si>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</si>
  <si>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</si>
  <si>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</si>
  <si>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</si>
  <si>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</si>
  <si>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</si>
  <si>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</si>
  <si>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</si>
  <si>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</si>
  <si>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</si>
  <si>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</si>
  <si>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</si>
  <si>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</si>
  <si>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</si>
  <si>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</si>
  <si>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</si>
  <si>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</si>
  <si>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</si>
  <si>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</si>
  <si>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</si>
  <si>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</si>
  <si>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</si>
  <si>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</si>
  <si>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</si>
  <si>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</si>
  <si>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</si>
  <si>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</si>
  <si>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</si>
  <si>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</si>
  <si>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</si>
  <si>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</si>
  <si>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</si>
  <si>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</si>
  <si>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</si>
  <si>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</si>
  <si>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</si>
  <si>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</si>
  <si>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</si>
  <si>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</si>
  <si>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</si>
  <si>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</si>
  <si>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</si>
  <si>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</si>
  <si>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</si>
  <si>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</si>
  <si>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</si>
  <si>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</si>
  <si>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</si>
  <si>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</si>
  <si>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</si>
  <si>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</si>
  <si>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</si>
  <si>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</si>
  <si>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</si>
  <si>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</si>
  <si>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</si>
  <si>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</si>
  <si>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</si>
  <si>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</si>
  <si>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</si>
  <si>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</si>
  <si>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</si>
  <si>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</si>
  <si>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</si>
  <si>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</si>
  <si>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</si>
  <si>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</si>
  <si>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</si>
  <si>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</si>
  <si>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</si>
  <si>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</si>
  <si>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</si>
  <si>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</si>
  <si>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</si>
  <si>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</si>
  <si>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</si>
  <si>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</si>
  <si>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</si>
  <si>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</si>
  <si>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</si>
  <si>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</si>
  <si>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</si>
  <si>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</si>
  <si>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</si>
  <si>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</si>
  <si>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</si>
  <si>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</si>
  <si>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</si>
  <si>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</si>
  <si>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</si>
  <si>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</si>
  <si>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</si>
  <si>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</si>
  <si>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</si>
  <si>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</si>
  <si>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</si>
  <si>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</si>
  <si>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</si>
  <si>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</si>
  <si>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</si>
  <si>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</si>
  <si>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</si>
  <si>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</si>
  <si>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</si>
  <si>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</si>
  <si>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</si>
  <si>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</si>
  <si>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</si>
  <si>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</si>
  <si>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</si>
  <si>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</si>
  <si>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</si>
  <si>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</si>
  <si>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</si>
  <si>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</si>
  <si>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</si>
  <si>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</si>
  <si>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</si>
  <si>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</si>
  <si>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</si>
  <si>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</si>
  <si>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</si>
  <si>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</si>
  <si>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</si>
  <si>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</si>
  <si>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</si>
  <si>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</si>
  <si>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</si>
  <si>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</si>
  <si>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</si>
  <si>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</si>
  <si>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</si>
  <si>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</si>
  <si>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</si>
  <si>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</si>
  <si>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</si>
  <si>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</si>
  <si>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</si>
  <si>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</si>
  <si>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</si>
  <si>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</si>
  <si>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</si>
  <si>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</si>
  <si>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</si>
  <si>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</si>
  <si>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</si>
  <si>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</si>
  <si>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</si>
  <si>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</si>
  <si>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</si>
  <si>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</si>
  <si>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</si>
  <si>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</si>
  <si>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</si>
  <si>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</si>
  <si>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</si>
  <si>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</si>
  <si>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</si>
  <si>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</si>
  <si>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</si>
  <si>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</si>
  <si>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</si>
  <si>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</si>
  <si>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</si>
  <si>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</si>
  <si>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</si>
  <si>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</si>
  <si>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</si>
  <si>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</si>
  <si>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</si>
  <si>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</si>
  <si>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</si>
  <si>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PCM-20251130-00001162</t>
  </si>
  <si>
    <t>EM team need 60 mins</t>
  </si>
  <si>
    <t>PCM-20251130-00001196</t>
  </si>
  <si>
    <t>5G sector down EM team on the way to check need 40 minsd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</si>
  <si>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</si>
  <si>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</si>
  <si>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</si>
  <si>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</si>
  <si>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</si>
  <si>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</si>
  <si>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</si>
  <si>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</si>
  <si>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</si>
  <si>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</si>
  <si>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</si>
  <si>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</si>
  <si>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</si>
  <si>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</si>
  <si>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</si>
  <si>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</si>
  <si>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</si>
  <si>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</si>
  <si>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</si>
  <si>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</si>
  <si>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</si>
  <si>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</si>
  <si>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</si>
  <si>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</si>
  <si>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</si>
  <si>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</si>
  <si>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</si>
  <si>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</si>
  <si>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</si>
  <si>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</si>
  <si>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</si>
  <si>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</si>
  <si>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</si>
  <si>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</si>
  <si>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</si>
  <si>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</si>
  <si>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</si>
  <si>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</si>
  <si>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</si>
  <si>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</si>
  <si>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</si>
  <si>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</si>
  <si>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</si>
  <si>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</si>
  <si>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</si>
  <si>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</si>
  <si>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</si>
  <si>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</si>
  <si>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</si>
  <si>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</si>
  <si>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</si>
  <si>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</si>
  <si>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</si>
  <si>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</si>
  <si>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</si>
  <si>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</si>
  <si>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</si>
  <si>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</si>
  <si>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</si>
  <si>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</si>
  <si>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</si>
  <si>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</si>
  <si>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</si>
  <si>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</si>
  <si>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</si>
  <si>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</si>
  <si>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</si>
  <si>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</si>
  <si>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</si>
  <si>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</si>
  <si>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</si>
  <si>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</si>
  <si>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</si>
  <si>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</si>
  <si>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</si>
  <si>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</si>
  <si>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</si>
  <si>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</si>
  <si>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</si>
  <si>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</si>
  <si>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</si>
  <si>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</si>
  <si>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</si>
  <si>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</si>
  <si>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</si>
  <si>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</si>
  <si>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</si>
  <si>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</si>
  <si>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</si>
  <si>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</si>
  <si>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</si>
  <si>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</si>
  <si>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</si>
  <si>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</si>
  <si>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TT-20251130-01237</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</si>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</sst>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0" totalsRowShown="0" headerRowDxfId="172" dataDxfId="171" headerRowBorderDxfId="169" tableBorderDxfId="170" totalsRowBorderDxfId="168">
  <autoFilter ref="A1:L2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2" totalsRowShown="0" headerRowDxfId="46" dataDxfId="45" headerRowBorderDxfId="43" tableBorderDxfId="44" totalsRowBorderDxfId="42">
  <autoFilter ref="A1:L2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3" totalsRowShown="0" headerRowDxfId="13" tableBorderDxfId="12">
  <autoFilter ref="A1:L4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328.78341458333307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75" t="s">
        <v>12584</v>
      </c>
      <c r="E3" s="127" t="s">
        <v>39106</v>
      </c>
      <c r="F3" s="126">
        <v>45991.691145833334</v>
      </c>
      <c r="G3" s="125">
        <f ca="1">IFERROR(NOW()-F3,"-")</f>
        <v>4.0694675924896728E-2</v>
      </c>
      <c r="H3" s="126">
        <v>45991.686284722222</v>
      </c>
      <c r="I3" s="128" t="str">
        <f>IFERROR(VLOOKUP(D3,DB!A:F,6,0),"")</f>
        <v>Generator-SG</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75" t="s">
        <v>11264</v>
      </c>
      <c r="E4" s="127" t="s">
        <v>39106</v>
      </c>
      <c r="F4" s="126">
        <v>45991.705694444441</v>
      </c>
      <c r="G4" s="125">
        <f ca="1">IFERROR(NOW()-F4,"-")</f>
        <v>2.6146064818021841E-2</v>
      </c>
      <c r="H4" s="126">
        <v>45991.684861111113</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45991.731840509259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45991.731840509259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45991.731840509259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45991.731840509259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45991.731840509259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45991.731840509259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45991.731840509259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45991.731840509259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45991.731840509259</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45991.731840509259</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45991.731840509259</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45991.731840509259</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45991.731840509259</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45991.731840509259</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45991.731840509259</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45991.731840509259</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45991.731840509259</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45991.731840509259</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45991.731840509259</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45991.731840509259</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45991.731840509259</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45991.731840509259</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45991.731840509259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45991.731840509259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45991.731840509259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45991.731840509259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45991.731840509259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45991.731840509259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45991.731840509259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45991.731840509259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45991.731840509259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45991.731840509259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45991.731840509259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45991.731840509259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45991.731840509259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45991.731840509259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45991.731840509259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45991.731840509259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45991.731840509259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45991.731840509259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45991.731840509259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45991.731840509259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45991.731840509259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45991.731840509259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45991.731840509259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45991.731840509259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45991.731840509259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45991.731840509259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45991.731840509259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45991.731840509259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45991.731840509259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45991.731840509259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45991.731840509259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45991.731840509259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45991.731840509259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45991.731840509259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45991.731840509259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45991.731840509259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45991.731840509259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45991.731840509259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45991.731840509259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45991.731840509259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45991.731840509259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45991.731840509259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45991.731840509259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45991.731840509259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45991.731840509259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45991.731840509259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45991.731840509259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45991.731840509259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45991.731840509259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45991.731840509259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45991.731840509259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45991.731840509259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45991.731840509259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45991.731840509259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45991.731840509259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45991.731840509259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45991.731840509259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45991.731840509259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45991.731840509259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45991.731840509259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45991.731840509259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45991.731840509259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45991.731840509259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45991.731840509259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45991.731840509259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45991.731840509259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45991.731840509259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45991.731840509259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45991.731840509259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45991.731840509259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45991.731840509259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45991.731840509259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45991.731840509259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45991.731840509259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45991.731840509259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45991.731840509259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45991.731840509259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45991.731840509259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45991.731840509259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45991.731840509259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45991.731840509259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45991.731840509259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45991.731840509259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45991.731840509259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45991.731840509259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45991.731840509259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45991.731840509259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45991.731840509259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45991.731840509259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45991.731840509259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45991.731840509259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45991.731840509259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45991.731840509259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45991.731840509259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45991.731840509259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45991.731840509259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45991.731840509259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45991.731840509259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45991.731840509259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45991.731840509259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45991.731840509259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45991.731840509259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45991.731840509259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45991.731840509259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45991.731840509259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45991.731840509259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45991.731840509259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45991.731840509259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45991.731840509259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45991.731840509259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45991.731840509259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45991.731840509259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45991.731840509259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45991.731840509259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45991.731840509259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45991.731840509259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45991.731840509259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45991.731840509259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45991.731840509259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45991.731840509259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45991.731840509259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45991.731840509259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45991.731840509259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45991.731840509259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45991.731840509259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45991.731840509259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45991.731840509259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45991.731840509259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45991.731840509259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45991.731840509259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45991.731840509259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45991.731840509259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45991.731840509259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45991.731840509259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45991.731840509259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45991.731840509259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45991.731840509259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45991.731840509259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45991.731840509259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45991.731840509259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45991.731840509259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45991.731840509259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45991.731840509259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45991.731840509259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45991.731840509259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45991.731840509259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45991.731840509259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45991.731840509259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45991.731840509259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45991.731840509259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45991.731840509259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45991.731840509259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45991.731840509259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45991.731840509259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45991.731840509259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45991.731840509259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45991.731840509259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45991.731840509259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45991.731840509259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45991.731840509259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45991.731840509259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45991.731840509259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45991.731840509259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45991.731840509259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45991.731840509259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45991.731840509259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45991.731840509259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45991.731840509259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45991.731840509259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45991.731840509259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45991.731840509259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45991.731840509259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45991.731840509259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45991.731840509259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45991.731840509259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45991.731840509259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45991.731840509259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45991.731840509259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45991.731840509259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45991.731840509259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45991.731840509259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45991.731840509259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45991.731840509259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45991.731840509259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45991.731840509259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45991.731840509259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45991.731840509259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45991.731840509259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45991.731840509259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45991.731840509259</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45991.731840509259</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45991.731840509259</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45991.731840509259</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45991.731840509259</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45991.731840509259</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45991.731840509259</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45991.731840509259</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45991.731840509259</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45991.731840509259</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45991.731840509259</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45991.731840509259</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45991.731840509259</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45991.731840509259</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45991.731840509259</v>
      </c>
      <c r="H230" s="126"/>
      <c r="I230" s="128" t="str">
        <f>IFERROR(VLOOKUP(D230,DB!A:F,6,0),"")</f>
        <v/>
      </c>
      <c r="J230" s="128" t="str">
        <f>IFERROR(VLOOKUP(D230,DB!A:G,7,0),"")</f>
        <v/>
      </c>
      <c r="K230" s="124"/>
      <c r="L230" s="123" t="str">
        <f>IFERROR(VLOOKUP(D230,DB!A:I,9,0),"")</f>
        <v/>
      </c>
    </row>
  </sheetData>
  <customSheetViews>
    <customSheetView guid="{F6042A99-DD27-4453-835D-0834D95730CC}" filter="1" showAutoFilter="1">
      <pageMargins left="0" right="0" top="0" bottom="0" header="0" footer="0"/>
      <autoFilter ref="B1:M1" xr:uid="{1FDA6378-2284-497C-A66E-F9C882BBAB09}"/>
    </customSheetView>
  </customSheetViews>
  <dataValidations count="2">
    <dataValidation allowBlank="1" showInputMessage="1" showErrorMessage="1" sqref="E1" xr:uid="{5DBA255D-CDD9-49FB-AD3C-AF70AB4EE696}"/>
    <dataValidation type="list" allowBlank="1" showInputMessage="1" showErrorMessage="1" sqref="E2:E2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tabSelected="1"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166.73200289352098</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7.3444215277777403</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45991.731840740744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45991.731840740744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45991.731840740744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45991.731840856482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45991.731840856482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45991.731840856482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45991.731840856482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45991.731840856482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45991.731840856482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45991.731840856482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45991.731840856482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45991.731840856482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45991.731840856482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45991.731840856482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45991.731840856482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45991.731840856482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45991.731840856482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45991.731840856482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45991.731840856482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45991.731840856482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45991.731840856482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45991.731840856482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45991.731840856482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45991.731840856482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45991.731840856482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45991.731840856482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45991.731840856482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45991.731840856482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45991.731840856482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45991.731840856482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45991.731840856482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45991.731840856482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45991.731840856482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45991.731840856482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45991.731840856482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45991.731840856482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45991.731840856482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45991.731840856482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45991.731840856482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45991.731840856482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45991.731840856482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45991.731840856482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45991.731840856482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45991.731840856482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45991.731840856482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45991.731840856482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45991.731840856482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45991.731840856482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45991.731840856482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45991.731840856482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45991.731840856482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45991.731840856482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45991.731840856482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45991.731840856482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45991.731840856482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45991.731840856482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45991.731840856482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45991.731840856482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45991.731840856482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45991.731840856482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45991.731840856482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45991.731840856482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45991.731840856482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45991.731840856482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45991.731840856482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45991.731840856482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45991.731840856482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45991.731840856482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45991.731840856482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45991.731840856482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45991.731840856482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45991.731840856482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45991.731840856482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45991.731840856482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45991.731840856482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45991.731840856482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45991.731840856482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45991.731840856482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45991.731840856482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45991.731840856482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45991.731840856482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45991.731840856482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45991.731840856482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45991.731840856482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45991.731840856482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45991.731840856482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45991.731840856482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45991.731840856482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45991.731840856482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45991.731840856482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45991.731840856482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45991.731840856482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45991.731840856482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45991.731840856482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45991.731840856482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45991.731840856482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45991.731840856482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45991.731840856482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45991.731840856482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45991.731840856482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45991.731840856482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45991.731840856482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45991.731840856482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45991.731840856482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45991.731840856482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45991.731840856482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45991.731840856482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45991.731840856482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45991.731840856482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45991.731840856482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45991.731840856482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45991.731840856482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45991.731840856482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45991.731840856482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45991.731840856482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45991.731840856482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45991.731840856482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45991.731840856482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45991.731840856482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45991.731840856482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45991.731840856482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45991.731840856482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45991.731840856482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45991.731840856482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45991.731840856482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45991.731840856482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45991.731840856482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45991.731840856482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45991.731840856482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45991.731840856482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45991.731840856482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45991.731840856482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45991.731840856482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45991.731840856482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45991.731840856482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45991.731840856482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45991.731840856482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45991.731840856482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45991.731840856482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45991.731840856482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45991.731840856482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45991.731840856482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45991.731840856482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45991.731840856482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45991.731840856482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45991.731840856482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45991.731840856482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45991.731840856482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45991.731840856482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45991.731840856482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45991.731840856482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45991.731840856482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45991.731840856482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45991.731840856482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45991.731840856482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45991.731840856482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45991.731840856482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45991.731840856482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45991.731840856482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45991.731840856482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45991.731840856482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45991.731840856482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45991.731840856482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45991.731840856482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45991.731840856482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45991.731840856482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45991.731840856482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45991.731840856482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45991.731840856482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45991.731840856482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45991.731840856482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45991.731840856482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45991.731840856482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45991.731840856482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45991.731840856482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45991.731840856482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45991.731840856482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45991.731840856482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45991.731840856482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45991.731840856482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45991.731840856482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45991.731840856482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45991.731840856482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45991.731840856482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45991.731840856482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45991.731840856482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45991.731840856482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45991.731840856482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45991.731840856482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45991.731840856482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45991.731840856482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45991.731840856482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45991.731840856482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45991.731840856482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45991.731840856482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45991.731840856482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45991.731840856482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45991.731840856482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45991.731840856482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45991.731840856482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45991.731840856482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45991.731840856482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45991.731840856482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45991.731840856482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45991.731840856482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45991.731840856482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45991.731840856482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45991.731840856482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45991.731840856482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45991.731840856482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45991.731840856482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45991.731840856482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45991.731840856482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45991.731840856482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45991.731840856482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45991.731840856482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45991.731840856482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45991.731840856482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45991.731840856482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45991.731840856482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45991.731840856482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45991.731840856482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45991.731840856482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45991.731840856482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45991.731840856482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45991.731840856482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45991.731840856482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45991.731840856482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45991.731840856482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45991.731840856482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45991.731840856482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45991.731840856482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45991.731840856482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45991.731840856482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45991.731840856482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45991.731840856482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45991.731840856482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45991.731840856482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45991.731840856482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45991.731840856482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45991.731840856482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45991.731840856482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45991.731840856482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45991.731840856482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45991.731840856482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45991.731840856482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45991.731840856482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45991.731840856482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45991.731840856482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45991.731840856482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45991.731840856482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45991.731840856482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45991.731840856482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45991.731840856482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45991.731840856482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45991.731840856482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45991.731840856482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45991.731840856482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45991.731840856482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45991.731840856482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45991.731840856482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45991.731840856482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45991.731840856482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45991.731840856482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45991.731840856482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45991.731840856482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45991.731840856482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45991.731840856482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45991.731840856482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45991.731840856482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45991.731840856482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45991.731840856482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45991.731840856482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45991.731840856482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45991.731840856482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45991.731840856482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45991.731840856482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45991.731840856482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45991.731840856482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45991.731840856482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45991.731840856482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45991.731840856482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45991.731840856482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45991.731840856482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45991.731840856482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45991.731840856482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45991.731840856482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45991.731840856482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45991.731840856482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45991.731840856482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45991.731840856482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45991.731840856482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45991.731840856482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45991.731840856482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45991.731840856482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45991.731840856482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45991.731840856482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45991.731840856482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45991.731840856482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45991.731840856482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45991.731840856482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45991.731840856482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45991.731840856482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45991.731840856482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45991.731840856482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45991.731840856482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45991.731840856482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45991.731840856482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45991.731840856482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45991.731840856482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45991.731840856482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45991.731840856482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45991.731840856482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45991.731840856482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45991.731840856482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45991.731840856482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45991.731840856482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45991.731840856482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45991.731840856482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45991.731840856482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45991.731840856482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45991.731840856482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45991.731840856482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45991.731840856482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45991.731840856482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45991.731840856482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45991.731840856482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45991.731840856482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45991.731840856482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45991.731840856482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45991.731840856482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45991.731840856482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45991.731840856482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45991.731840856482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45991.731840856482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45991.731840856482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45991.731840856482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45991.731840856482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45991.731840856482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45991.731840856482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45991.731840856482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45991.731840856482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45991.731840856482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45991.731840856482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45991.731840856482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45991.731840856482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45991.731840856482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45991.731840856482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45991.731840856482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45991.731840856482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45991.731840856482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45991.731840856482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45991.731840856482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45991.731840856482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45991.731840856482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45991.731840856482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45991.731840856482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45991.731840856482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45991.731840856482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45991.731840856482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45991.731840856482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45991.731840856482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45991.731840856482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45991.731840856482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45991.731840856482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45991.731840856482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45991.731840856482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45991.731840856482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45991.731840856482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45991.731840856482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45991.731840856482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45991.731840856482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45991.731840856482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45991.731840856482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45991.731840856482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45991.731840856482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45991.731840856482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45991.731840856482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45991.731840856482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45991.731840856482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45991.731840856482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45991.731840856482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45991.731840856482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45991.731840856482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45991.731840856482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45991.731840856482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45991.731840856482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45991.731840856482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45991.731840856482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45991.731840856482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45991.731840856482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45991.731840856482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45991.731840856482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45991.731840856482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45991.731840856482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45991.731840856482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45991.731840856482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45991.731840856482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45991.731840856482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45991.731840856482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45991.731840856482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45991.731840856482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45991.731840856482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45991.731840856482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45991.731840856482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45991.731840856482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45991.731840856482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45991.731840856482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45991.731840856482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45991.731840856482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45991.731840856482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45991.731840856482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45991.731840856482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45991.731840856482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45991.731840856482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45991.731840856482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45991.731840856482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45991.731840856482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45991.731840856482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45991.731840856482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45991.731840856482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45991.731840856482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45991.731840856482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45991.731840856482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45991.731840856482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45991.731840856482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45991.731840856482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45991.731840856482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45991.731840856482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45991.731840856482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45991.731840856482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45991.731840856482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45991.731840856482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45991.731840856482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45991.731840856482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45991.731840856482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45991.731840856482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45991.731840856482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45991.731840856482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45991.731840856482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45991.731840856482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45991.731840856482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45991.731840856482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45991.731840856482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45991.731840856482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45991.731840856482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45991.731840856482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45991.731840856482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45991.731840856482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45991.731840856482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45991.731840856482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45991.731840856482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45991.731840856482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45991.731840856482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45991.731840856482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45991.731840856482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45991.731840856482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45991.731840856482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45991.731840856482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45991.731840856482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45991.731840856482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45991.731840856482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45991.731840856482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45991.731840856482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45991.731840856482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45991.731840856482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45991.731840856482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45991.731840856482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45991.731840856482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45991.731840856482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45991.731840856482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45991.731840856482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45991.731840856482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45991.731840856482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45991.731840856482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45991.731840856482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45991.731840856482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45991.731840856482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45991.731840856482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45991.731840856482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45991.731840856482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45991.731840856482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45991.731840856482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45991.731840856482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45991.731840856482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45991.731840856482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45991.731840856482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45991.731840856482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45991.731840856482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45991.731840856482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45991.731840856482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45991.731840856482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45991.731840856482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45991.731840856482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45991.731840856482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45991.731840856482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45991.731840856482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45991.731840856482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45991.731840856482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45991.731840856482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45991.731840856482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45991.731840856482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45991.731840856482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45991.731840856482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45991.731840856482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45991.731840856482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45991.731840856482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45991.731840856482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45991.731840856482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45991.731840856482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45991.731840856482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45991.731840856482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45991.731840856482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45991.731840856482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45991.731840856482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45991.731840856482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45991.731840856482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45991.731840856482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45991.731840856482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45991.731840856482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45991.731840856482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45991.731840856482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45991.731840856482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45991.731840856482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45991.731840856482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45991.731840856482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45991.731840856482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45991.731840856482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45991.731840856482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45991.731840856482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45991.731840856482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45991.731840856482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45991.731840856482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45991.731840856482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45991.731840856482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45991.731840856482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45991.731840856482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45991.731840856482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45991.731840856482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45991.731840856482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45991.731840856482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45991.731840856482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45991.731840856482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45991.731840856482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45991.731840856482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45991.731840856482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45991.731840856482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45991.731840856482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45991.731840856482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45991.731840856482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45991.731840856482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45991.731840856482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45991.731840856482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45991.731840856482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45991.731840856482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45991.731840856482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45991.731840856482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45991.731840856482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45991.731840856482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45991.731840856482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45991.731840856482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45991.731840856482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45991.731840856482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45991.731840856482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45991.731840856482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45991.731840856482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45991.731840856482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45991.731840856482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45991.731840856482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45991.731840856482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45991.731840856482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45991.731840856482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45991.731840856482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45991.731840856482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45991.731840856482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45991.731840856482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45991.731840856482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45991.731840856482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45991.731840856482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45991.731840856482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45991.731840856482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45991.731840856482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45991.731840856482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45991.731840856482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45991.731840856482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45991.731840856482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45991.731840856482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45991.731840856482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45991.731840856482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45991.731840856482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45991.731840856482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45991.731840856482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45991.731840856482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45991.731840856482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45991.731840856482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45991.731840856482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45991.731840856482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45991.731840856482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45991.731840856482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45991.731840856482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45991.731840856482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45991.731840856482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45991.731840856482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45991.731840856482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45991.731840856482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45991.731840856482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45991.731840856482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45991.731840856482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45991.731840856482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45991.731840856482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45991.731840856482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45991.731840856482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45991.731840856482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45991.731840856482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45991.731840856482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45991.731840856482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45991.731840856482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45991.731840856482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45991.731840856482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45991.731840856482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45991.731840856482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45991.731840856482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45991.731840856482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45991.731840856482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45991.731840856482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45991.731840856482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45991.731840856482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45991.731840856482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45991.731840856482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45991.731840856482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45991.731840856482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45991.731840856482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45991.731840856482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45991.731840856482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45991.731840856482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45991.731840856482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45991.731840856482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45991.731840856482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45991.731840856482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45991.731840856482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45991.731840856482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45991.731840856482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45991.731840856482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45991.731840856482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45991.731840856482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45991.731840856482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45991.731840856482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45991.731840856482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45991.731840856482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45991.731840856482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45991.731840856482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45991.731840856482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45991.731840856482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45991.731840856482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45991.731840856482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45991.731840856482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45991.731840856482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45991.731840856482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45991.731840856482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45991.731840856482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45991.731840856482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45991.731840856482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45991.731840856482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45991.731840856482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45991.731840856482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45991.731840856482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45991.731840856482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45991.731840856482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45991.731840856482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45991.731840856482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45991.731840856482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45991.731840856482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45991.731840856482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45991.731840856482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45991.731840856482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45991.731840856482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45991.731840856482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45991.731840856482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45991.731840856482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45991.731840856482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45991.731840856482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45991.731840856482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45991.731840856482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45991.731840856482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45991.731840856482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45991.731840856482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45991.731840856482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45991.731840856482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45991.731840856482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45991.731840856482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45991.731840856482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45991.731840856482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45991.731840856482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45991.731840856482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45991.731840856482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45991.731840856482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45991.731840856482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45991.731840856482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45991.731840856482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45991.731840856482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45991.731840856482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45991.731840856482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45991.731840856482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45991.731840856482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45991.731840856482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45991.731840856482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45991.731840856482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45991.731840856482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45991.731840856482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45991.731840856482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45991.731840856482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45991.731840856482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45991.731840856482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45991.731840856482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45991.731840856482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45991.731840856482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45991.731840856482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45991.731840856482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45991.731840856482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45991.731840856482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45991.731840856482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45991.731840856482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45991.731840856482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45991.731840856482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45991.731840856482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45991.731840856482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45991.731840856482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45991.731840856482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45991.731840856482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45991.731840856482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45991.731840856482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45991.731840856482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45991.731840856482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45991.731840856482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45991.731840856482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45991.731840856482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45991.731840856482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45991.731840856482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45991.731840856482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45991.731840856482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45991.731840856482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45991.731840856482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45991.731840856482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45991.731840856482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45991.731840856482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45991.731840856482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45991.731840856482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45991.731840856482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45991.731840856482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45991.731840856482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45991.731840856482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45991.731840856482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45991.731840856482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45991.731840856482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45991.731840856482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45991.731840856482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45991.731840856482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45991.731840856482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45991.731840856482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45991.731840856482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45991.731840856482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45991.731840856482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45991.731840856482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45991.731840856482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45991.731840856482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45991.731840856482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45991.731840856482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45991.731840856482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45991.731840856482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45991.731840856482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45991.731840856482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45991.731840856482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45991.731840856482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45991.731840856482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45991.731840856482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45991.731840856482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45991.731840856482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45991.731840856482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45991.731840856482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45991.731840856482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45991.731840856482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45991.731840856482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45991.731840856482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45991.731840856482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45991.731840856482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45991.731840856482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45991.731840856482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45991.731840856482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45991.731840856482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45991.731840856482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45991.731840856482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45991.731840856482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45991.731840856482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45991.731840856482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45991.731840856482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45991.731840856482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45991.731840856482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45991.731840856482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45991.731840856482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45991.731840856482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45991.731840856482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45991.731840856482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45991.731840856482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45991.731840856482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45991.731840856482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45991.731840856482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45991.731840856482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45991.731840856482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45991.731840856482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45991.731840856482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45991.731840856482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45991.731840856482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45991.731840856482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45991.731840856482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45991.731840856482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45991.731840856482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45991.731840856482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45991.731840856482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45991.731840856482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45991.731840856482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45991.731840856482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45991.731840856482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45991.731840856482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45991.731840856482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45991.731840856482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45991.731840856482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45991.731840856482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45991.731840856482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45991.731840856482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45991.731840856482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45991.731840856482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45991.731840856482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45991.731840856482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45991.731840856482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45991.731840856482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45991.731840856482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45991.731840856482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45991.731840856482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45991.731840856482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45991.731840856482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45991.731840856482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45991.731840856482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45991.731840856482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45991.731840856482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45991.731840856482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45991.731840856482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45991.731840856482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45991.731840856482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45991.731840856482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45991.731840856482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45991.731840856482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45991.731840856482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45991.731840856482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45991.731840856482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45991.731840856482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45991.731840856482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45991.731840856482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45991.731840856482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45991.731840856482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45991.731840856482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45991.731840856482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45991.731840856482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45991.731840856482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45991.731840856482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45991.731840856482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45991.731840856482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45991.731840856482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45991.731840856482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45991.731840856482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45991.731840856482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45991.731840856482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45991.731840856482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45991.731840856482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45991.731840856482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45991.731840856482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45991.731840856482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45991.731840856482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45991.731840856482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45991.731840856482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45991.731840856482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45991.731840856482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45991.731840856482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45991.731840856482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45991.731840856482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45991.731840856482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45991.731840856482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45991.731840856482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45991.731840856482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45991.731840856482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45991.731840856482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45991.731840856482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45991.731840856482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45991.731840856482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45991.731840856482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45991.731840856482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45991.731840856482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45991.731840856482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45991.731840856482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45991.731840856482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45991.731840856482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45991.731840856482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45991.731840856482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45991.731840856482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45991.731840856482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45991.731840856482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45991.731840856482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45991.731840856482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45991.731840856482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45991.731840856482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45991.731840856482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45991.731840856482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45991.731840856482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45991.731840856482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45991.731840856482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45991.731840856482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45991.731840856482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45991.731840856482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45991.731840856482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45991.731840856482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45991.731840856482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45991.731840856482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45991.731840856482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45991.731840856482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45991.731840856482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45991.731840856482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45991.731840856482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45991.731840856482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45991.731840856482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45991.731840856482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45991.731840856482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45991.731840856482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45991.731840856482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45991.731840856482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45991.731840856482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45991.731840856482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45991.731840856482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45991.731840856482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45991.731840856482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45991.731840856482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45991.731840856482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45991.731840856482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45991.731840856482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45991.731840856482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45991.731840856482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45991.731840856482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45991.731840856482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45991.731840856482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45991.731840856482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45991.731840856482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45991.731840856482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45991.731840856482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45991.731840856482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45991.731840856482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45991.731840856482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45991.731840856482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45991.731840856482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45991.731840856482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45991.731840856482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45991.731840856482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45991.731840856482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45991.731840856482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45991.731840856482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45991.731840856482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45991.731840856482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45991.731840856482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45991.731840856482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45991.731840856482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45991.731840856482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45991.731840856482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45991.731840856482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45991.731840856482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45991.731840856482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45991.731840856482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45991.731840856482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45991.731840856482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45991.731840856482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45991.731840856482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45991.731840856482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45991.731840856482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45991.731840856482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45991.731840856482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45991.731840856482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45991.731840856482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45991.731840856482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45991.731840856482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45991.731840856482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45991.731840856482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45991.731840856482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45991.731840856482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45991.731840856482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45991.731840856482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45991.731840856482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45991.731840856482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45991.731840856482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45991.731840856482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45991.731840856482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45991.731840856482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45991.731840856482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45991.731840856482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45991.731840856482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45991.731840856482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45991.731840856482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45991.731840856482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45991.731840856482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45991.731840856482</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2"/>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288.25112291666301</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34" ca="1" si="0">IFERROR(NOW()-F3,"")</f>
        <v>45991.731840509259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45991.731840509259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45991.731840509259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45991.731840509259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45991.731840509259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45991.731840509259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45991.731840509259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45991.731840509259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45991.731840509259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45991.731840509259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45991.731840509259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45991.731840509259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45991.731840509259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45991.731840509259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45991.731840509259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45991.731840509259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45991.731840509259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45991.731840509259</v>
      </c>
      <c r="H20" s="92"/>
      <c r="I20" s="110" t="str">
        <f>IFERROR(VLOOKUP(D20,DB!A:F,6,0),"")</f>
        <v/>
      </c>
      <c r="J20" s="110" t="str">
        <f>IFERROR(VLOOKUP(D20,DB!A:G,7,0),"")</f>
        <v/>
      </c>
      <c r="K20" s="94"/>
      <c r="L20" s="88" t="str">
        <f>IFERROR(VLOOKUP(D20,DB!A:I,9,0),"")</f>
        <v/>
      </c>
    </row>
    <row r="21" spans="1:12" ht="15" customHeight="1">
      <c r="A21" s="110"/>
      <c r="B21" s="110" t="str">
        <f>IFERROR(VLOOKUP(D22,DB!A:K,11,0),"")</f>
        <v/>
      </c>
      <c r="C21" s="90"/>
      <c r="D21" s="88"/>
      <c r="E21" s="91"/>
      <c r="F21" s="92"/>
      <c r="G21" s="93">
        <f t="shared" ca="1" si="0"/>
        <v>45991.731840509259</v>
      </c>
      <c r="H21" s="92"/>
      <c r="I21" s="110" t="str">
        <f>IFERROR(VLOOKUP(D22,DB!A:F,6,0),"")</f>
        <v/>
      </c>
      <c r="J21" s="110" t="str">
        <f>IFERROR(VLOOKUP(D22,DB!A:G,7,0),"")</f>
        <v/>
      </c>
      <c r="K21" s="94"/>
      <c r="L21" s="88" t="str">
        <f>IFERROR(VLOOKUP(D22,DB!A:I,9,0),"")</f>
        <v/>
      </c>
    </row>
    <row r="22" spans="1:12" ht="15" customHeight="1">
      <c r="A22" s="110"/>
      <c r="B22" s="110" t="str">
        <f>IFERROR(VLOOKUP(#REF!,DB!A:K,11,0),"")</f>
        <v/>
      </c>
      <c r="C22" s="90"/>
      <c r="D22" s="88"/>
      <c r="E22" s="91"/>
      <c r="F22" s="92"/>
      <c r="G22" s="93">
        <f t="shared" ca="1" si="0"/>
        <v>45991.731840509259</v>
      </c>
      <c r="H22" s="92"/>
      <c r="I22" s="110" t="str">
        <f>IFERROR(VLOOKUP(#REF!,DB!A:F,6,0),"")</f>
        <v/>
      </c>
      <c r="J22" s="110" t="str">
        <f>IFERROR(VLOOKUP(#REF!,DB!A:G,7,0),"")</f>
        <v/>
      </c>
      <c r="K22" s="94"/>
      <c r="L22" s="88" t="str">
        <f>IFERROR(VLOOKUP(#REF!,DB!A:I,9,0),"")</f>
        <v/>
      </c>
    </row>
    <row r="23" spans="1:12" ht="15" customHeight="1">
      <c r="A23" s="110"/>
      <c r="B23" s="110" t="str">
        <f>IFERROR(VLOOKUP(D23,DB!A:K,11,0),"")</f>
        <v/>
      </c>
      <c r="C23" s="90"/>
      <c r="D23" s="88"/>
      <c r="E23" s="91"/>
      <c r="F23" s="92"/>
      <c r="G23" s="93">
        <f t="shared" ca="1" si="0"/>
        <v>45991.731840509259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45991.731840509259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45991.731840509259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45991.731840509259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45991.731840509259</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0"/>
      <c r="E28" s="91"/>
      <c r="F28" s="92"/>
      <c r="G28" s="93">
        <f t="shared" ca="1" si="0"/>
        <v>45991.731840509259</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45991.731840509259</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45991.731840509259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45991.731840509259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45991.731840509259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45991.731840509259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45991.731840509259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45991.731840509259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45991.731840509259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45991.731840509259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45991.731840509259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45991.731840509259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45991.731840509259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45991.731840509259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45991.731840509259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45991.731840509259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45991.731840509259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45991.731840509259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45991.731840509259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45991.731840509259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45991.731840509259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45991.731840509259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45991.731840509259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45991.731840509259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45991.731840509259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45991.731840509259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45991.731840509259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45991.731840509259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45991.731840509259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45991.731840509259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45991.731840509259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45991.731840509259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45991.731840509259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45991.731840509259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45991.731840509259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45991.731840509259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45991.731840509259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45991.731840509259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45991.731840509259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45991.731840509259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45991.731840509259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45991.731840509259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45991.731840509259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45991.731840509259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45991.731840509259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45991.731840509259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45991.731840509259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45991.731840509259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45991.731840509259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45991.731840509259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45991.731840509259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45991.731840509259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45991.731840509259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45991.731840509259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45991.731840509259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45991.731840509259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45991.731840509259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45991.731840509259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45991.731840509259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45991.731840509259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45991.731840509259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45991.731840509259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45991.731840509259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45991.731840509259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45991.731840509259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45991.731840509259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45991.731840509259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45991.731840509259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45991.731840509259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45991.731840509259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45991.731840509259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45991.731840509259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45991.731840509259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45991.731840509259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45991.731840509259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45991.731840509259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45991.731840509259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45991.731840509259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45991.731840509259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45991.731840509259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45991.731840509259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45991.731840509259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45991.731840509259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45991.731840509259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45991.731840509259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45991.731840509259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45991.731840509259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45991.731840509259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45991.731840509259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45991.731840509259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45991.731840509259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45991.731840509259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45991.731840509259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45991.731840509259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45991.731840509259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45991.731840509259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45991.731840509259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45991.731840509259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45991.731840509259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45991.731840509259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45991.731840509259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45991.731840509259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45991.731840509259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45991.731840509259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45991.731840509259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45991.731840509259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45991.731840509259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45991.731840509259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45991.731840509259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45991.731840509259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45991.731840509259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45991.731840509259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45991.731840509259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45991.731840509259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45991.731840509259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45991.731840509259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45991.731840509259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45991.731840509259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45991.731840509259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45991.731840509259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45991.731840509259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45991.731840509259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45991.731840509259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45991.731840509259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45991.731840509259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45991.731840509259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45991.731840509259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45991.731840509259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45991.731840509259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45991.731840509259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45991.731840509259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45991.731840509259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45991.731840509259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45991.731840509259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45991.731840509259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26" ca="1" si="3">IFERROR(NOW()-F163,"")</f>
        <v>45991.731840509259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45991.731840509259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45991.731840509259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45991.731840509259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45991.731840509259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45991.731840509259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45991.731840509259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45991.731840509259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45991.731840509259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45991.731840509259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45991.731840509259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45991.731840509259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45991.731840509259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45991.731840509259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45991.731840509259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45991.731840509259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45991.731840509259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45991.731840509259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45991.731840509259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45991.731840509259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45991.731840509259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45991.731840509259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45991.731840509259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45991.731840509259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45991.731840509259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45991.731840509259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45991.731840509259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45991.731840509259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45991.731840509259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45991.731840509259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45991.731840509259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45991.731840509259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45991.731840509259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45991.731840509259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45991.731840509259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45991.731840509259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45991.731840509259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45991.731840509259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45991.731840509259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45991.731840509259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45991.731840509259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45991.731840509259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45991.731840509259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45991.731840509259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45991.731840509259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45991.731840509259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45991.731840509259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45991.731840509259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45991.731840509259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45991.731840509259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45991.731840509259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45991.731840509259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45991.731840509259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45991.731840509259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45991.731840509259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45991.731840509259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45991.731840509259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45991.731840509259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45991.731840509259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45991.731840509259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45991.731840509259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45991.731840509259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45991.731840509259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45991.731840509259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ref="G227:G272" ca="1" si="4">IFERROR(NOW()-F227,"")</f>
        <v>45991.731840509259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45991.731840509259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45991.731840509259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45991.731840509259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45991.731840509259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45991.731840509259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45991.731840509259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45991.731840509259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45991.731840509259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45991.731840509259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45991.731840509259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45991.731840509259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45991.731840509259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45991.731840509259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45991.731840509259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45991.731840509259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45991.731840509259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45991.731840509259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45991.731840509259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45991.731840509259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45991.731840509259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45991.731840509259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45991.731840509259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45991.731840509259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45991.731840509259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45991.731840509259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45991.731840509259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45991.731840509259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45991.731840509259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45991.731840509259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45991.731840509259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45991.731840509259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45991.731840509259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45991.731840509259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45991.731840509259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45991.731840509259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45991.731840509259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45991.731840509259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45991.731840509259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45991.731840509259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45991.731840509259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45991.731840509259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45991.731840509259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45991.731840509259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45991.731840509259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45991.731840509259</v>
      </c>
      <c r="H272" s="92"/>
      <c r="I272" s="110" t="str">
        <f>IFERROR(VLOOKUP(D272,DB!A:F,6,0),"")</f>
        <v/>
      </c>
      <c r="J272" s="110" t="str">
        <f>IFERROR(VLOOKUP(D272,DB!A:G,7,0),"")</f>
        <v/>
      </c>
      <c r="K272" s="94"/>
      <c r="L272" s="88" t="str">
        <f>IFERROR(VLOOKUP(D272,DB!A:I,9,0),"")</f>
        <v/>
      </c>
    </row>
  </sheetData>
  <dataValidations count="2">
    <dataValidation allowBlank="1" showInputMessage="1" showErrorMessage="1" sqref="E1" xr:uid="{A4F81451-56CC-4543-9497-104C4E44EE4B}"/>
    <dataValidation type="list" allowBlank="1" showInputMessage="1" showErrorMessage="1" sqref="E2:E2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9" sqref="D9"/>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99.899780671294138</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39189</v>
      </c>
      <c r="F3" s="38">
        <v>45926.188877314817</v>
      </c>
      <c r="G3" s="105">
        <f t="shared" ref="G3" ca="1" si="0">IFERROR(NOW()-F3,"")</f>
        <v>65.542963541665813</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39189</v>
      </c>
      <c r="F4" s="107">
        <v>45948.661111111112</v>
      </c>
      <c r="G4" s="108">
        <f t="shared" ref="G4" ca="1" si="1">IFERROR(NOW()-F4,"")</f>
        <v>43.070729745370045</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10.358541898145631</v>
      </c>
      <c r="H5" s="136">
        <v>45981.360798611109</v>
      </c>
      <c r="I5" s="106" t="str">
        <f>IFERROR(VLOOKUP(D5,DB!A:F,6,0),"")</f>
        <v>SCECO</v>
      </c>
      <c r="J5" s="106" t="str">
        <f>IFERROR(VLOOKUP(D5,DB!A:G,7,0),"")</f>
        <v>Dead</v>
      </c>
      <c r="K5" s="106" t="s">
        <v>39205</v>
      </c>
      <c r="L5" s="106" t="str">
        <f>IFERROR(VLOOKUP(D5,DB!A:I,9,0),"")</f>
        <v>Latis</v>
      </c>
    </row>
    <row r="6" spans="1:13">
      <c r="A6" s="37"/>
      <c r="B6" s="37" t="str">
        <f>IFERROR(VLOOKUP(D6,DB!A:K,11,0),"")</f>
        <v/>
      </c>
      <c r="C6" s="37"/>
      <c r="D6" s="37"/>
      <c r="E6" s="37"/>
      <c r="F6" s="38"/>
      <c r="G6" s="135">
        <f ca="1">IFERROR(NOW()-F6,"")</f>
        <v>45991.731840509259</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45991.731840509259</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45991.731840509259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45991.731840509259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45991.731840509259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45991.731840509259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45991.731840509259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45991.731840509259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45991.731840509259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45991.731840509259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45991.731840509259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45991.731840509259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45991.731840509259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45991.731840509259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45991.731840509259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45991.731840509259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45991.731840509259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45991.731840509259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45991.731840509259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45991.731840509259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45991.731840509259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45991.731840509259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45991.731840509259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45991.731840509259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45991.731840509259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45991.731840509259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45991.731840509259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45991.731840509259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45991.731840509259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45991.731840509259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45991.731840509259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45991.731840509259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45991.731840509259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45991.731840509259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45991.731840509259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45991.731840509259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45991.731840509259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45991.731840509259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45991.731840509259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45991.731840509259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45991.731840509259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45991.731840509259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45991.731840509259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45991.731840509259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45991.731840509259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45991.731840509259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45991.731840509259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45991.731840509259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45991.731840509259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45991.731840509259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45991.731840509259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45991.731840509259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45991.731840509259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45991.731840509259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45991.731840509259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45991.731840509259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45991.731840509259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45991.731840509259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45991.731840509259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45991.731840509259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45991.731840509259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45991.731840509259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45991.731840509259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45991.731840509259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45991.731840509259</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45991.731840509259</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45991.731840509259</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45991.731840509259</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45991.731840509259</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45991.731840509259</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3"/>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39206</v>
      </c>
      <c r="B2" s="119" t="str">
        <f>IFERROR(VLOOKUP(D2,DB!A:K,11,0),"")</f>
        <v>R6</v>
      </c>
      <c r="C2" s="120">
        <v>1</v>
      </c>
      <c r="D2" s="119" t="s">
        <v>34755</v>
      </c>
      <c r="E2" s="106" t="s">
        <v>39106</v>
      </c>
      <c r="F2" s="121"/>
      <c r="G2" s="72">
        <f ca="1">IFERROR(NOW()-F2,"-")</f>
        <v>45991.731840509259</v>
      </c>
      <c r="H2" s="121">
        <v>45991.668090277781</v>
      </c>
      <c r="I2" s="119" t="str">
        <f>IFERROR(VLOOKUP(D2,DB!A:F,6,0),"")</f>
        <v>SCECO</v>
      </c>
      <c r="J2" s="119" t="str">
        <f>IFERROR(VLOOKUP(D2,DB!A:G,7,0),"")</f>
        <v>Dead</v>
      </c>
      <c r="K2" s="122" t="s">
        <v>39207</v>
      </c>
      <c r="L2" s="137" t="str">
        <f>IFERROR(VLOOKUP(D2,DB!A:I,9,0),"")</f>
        <v>Latis</v>
      </c>
    </row>
    <row r="3" spans="1:16382" ht="31.5" customHeight="1">
      <c r="A3" s="118"/>
      <c r="B3" s="119" t="str">
        <f>IFERROR(VLOOKUP(D3,DB!A:K,11,0),"")</f>
        <v/>
      </c>
      <c r="C3" s="120"/>
      <c r="D3" s="119"/>
      <c r="E3" s="106"/>
      <c r="F3" s="121"/>
      <c r="G3" s="72">
        <f ca="1">IFERROR(NOW()-F3,"-")</f>
        <v>45991.731840509259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45991.731840509259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45991.731840509259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45991.731840509259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45991.731840509259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45991.731840509259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45991.731840509259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45991.731840509259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45991.731840509259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45991.731840509259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45991.731840509259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45991.731840509259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45991.731840509259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45991.731840509259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45991.731840509259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45991.731840509259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45991.731840509259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45991.731840509259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45991.731840509259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45991.731840509259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45991.731840509259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45991.731840509259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45991.731840509259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45991.731840509259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45991.731840509259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45991.731840509259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45991.731840509259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45991.731840509259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45991.731840509259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45991.731840509259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45991.731840509259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45991.731840509259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45991.731840509259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45991.731840509259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45991.731840509259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45991.731840509259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45991.731840509259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45991.731840509259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45991.731840509259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45991.731840509259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45991.731840509259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45991.731840509259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45991.731840509259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45991.731840509259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45991.731840509259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45991.731840509259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45991.731840509259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45991.731840509259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45991.731840509259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45991.731840509259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45991.731840509259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45991.731840509259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45991.731840509259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45991.731840509259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45991.731840509259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45991.731840509259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45991.731840509259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45991.731840509259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45991.731840509259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45991.731840509259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45991.731840509259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45991.731840509259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45991.731840509259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45991.731840509259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45991.731840509259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45991.731840509259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45991.731840509259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45991.731840509259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45991.731840509259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45991.731840509259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45991.731840509259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45991.731840509259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45991.731840509259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45991.731840509259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45991.731840509259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45991.731840509259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45991.731840509259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45991.731840509259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45991.731840509259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45991.731840509259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45991.731840509259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45991.731840509259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45991.731840509259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45991.731840509259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45991.731840509259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45991.731840509259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45991.731840509259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45991.731840509259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45991.731840509259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45991.731840509259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45991.731840509259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45991.731840509259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45991.731840509259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45991.731840509259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45991.731840509259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45991.731840509259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45991.731840509259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45991.731840509259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45991.731840509259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45991.731840509259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45991.731840509259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45991.731840509259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45991.731840509259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45991.731840509259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45991.731840509259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45991.731840509259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45991.731840509259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45991.731840509259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45991.731840509259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45991.731840509259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45991.731840509259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45991.731840509259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45991.731840509259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45991.731840509259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45991.731840509259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45991.731840509259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45991.731840509259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45991.731840509259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45991.731840509259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45991.731840509259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45991.731840509259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45991.731840509259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45991.731840509259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45991.731840509259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45991.731840509259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45991.731840509259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45991.731840509259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45991.731840509259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45991.731840509259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45991.731840509259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45991.731840509259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45991.731840509259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45991.731840509259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45991.731840509259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45991.731840509259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45991.731840509259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45991.731840509259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45991.731840509259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45991.731840509259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45991.731840509259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45991.731840509259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45991.731840509259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45991.731840509259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45991.731840509259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45991.731840509259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45991.731840509259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45991.731840509259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45991.731840509259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45991.731840509259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45991.731840509259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45991.731840509259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45991.731840509259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45991.731840509259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45991.731840509259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45991.731840509259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45991.731840509259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45991.731840509259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45991.731840509259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45991.731840509259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45991.731840509259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45991.731840509259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45991.731840509259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45991.731840509259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45991.731840509259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45991.731840509259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45991.731840509259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45991.731840509259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45991.731840509259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45991.731840509259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45991.731840509259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45991.731840509259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45991.731840509259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45991.731840509259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45991.731840509259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45991.731840509259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45991.731840509259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45991.731840509259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45991.731840509259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45991.731840509259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45991.731840509259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45991.731840509259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45991.731840509259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45991.731840509259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45991.731840509259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45991.731840509259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45991.731840509259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45991.731840509259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45991.731840509259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45991.731840509259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45991.731840509259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45991.731840509259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45991.731840509259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45991.731840509259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45991.731840509259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45991.731840509259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45991.731840509259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45991.731840509259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45991.731840509259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45991.731840509259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45991.731840509259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45991.731840509259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45991.731840509259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45991.731840509259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45991.731840509259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45991.731840509259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45991.731840509259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45991.731840509259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45991.731840509259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45991.731840509259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45991.731840509259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45991.731840509259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45991.731840509259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45991.731840509259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45991.731840509259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45991.731840509259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45991.731840509259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45991.731840509259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45991.731840509259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45991.731840509259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45991.731840509259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45991.731840509259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45991.731840509259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45991.731840509259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45991.731840509259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45991.731840509259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45991.731840509259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45991.731840509259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45991.731840509259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45991.731840509259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45991.731840509259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45991.731840509259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45991.731840509259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45991.731840509259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45991.731840509259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45991.731840509259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45991.731840509259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45991.731840509259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45991.731840509259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45991.731840509259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45991.731840509259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45991.731840509259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45991.731840509259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45991.731840509259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45991.731840509259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45991.731840509259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45991.731840509259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45991.731840509259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45991.731840509259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45991.731840509259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45991.731840509259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45991.731840509259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45991.731840509259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45991.731840509259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45991.731840509259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45991.731840509259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45991.731840509259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45991.731840509259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45991.731840509259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45991.731840509259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45991.731840509259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45991.731840509259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45991.731840509259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45991.731840509259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45991.731840509259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45991.731840509259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45991.731840509259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45991.731840509259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45991.731840509259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45991.731840509259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45991.731840509259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45991.731840509259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45991.731840509259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45991.731840509259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45991.731840509259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45991.731840509259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45991.731840509259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45991.731840509259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45991.731840509259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45991.731840509259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45991.731840509259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45991.731840509259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45991.731840509259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45991.731840509259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45991.731840509259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45991.731840509259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45991.731840509259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45991.731840509259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45991.731840509259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45991.731840509259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45991.731840509259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45991.731840509259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45991.731840509259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45991.731840509259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45991.731840509259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45991.731840509259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45991.731840509259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45991.731840509259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45991.731840509259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45991.731840509259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45991.731840509259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45991.731840509259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45991.731840509259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45991.731840509259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45991.731840509259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45991.731840509259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45991.731840509259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45991.731840509259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45991.731840509259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45991.731840509259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45991.731840509259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45991.731840509259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45991.731840509259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45991.731840509259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45991.731840509259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45991.731840509259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45991.731840509259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45991.731840509259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45991.731840509259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45991.731840509259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45991.731840509259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45991.731840509259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45991.731840509259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45991.731840509259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45991.731840509259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45991.731840509259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45991.731840509259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45991.731840509259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45991.731840509259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45991.731840509259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45991.731840509259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45991.731840509259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45991.731840509259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45991.731840509259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45991.731840509259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45991.731840509259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45991.731840509259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45991.731840509259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45991.731840509259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45991.731840509259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45991.731840509259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45991.731840509259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45991.731840509259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45991.731840509259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45991.731840509259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45991.731840509259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45991.731840509259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45991.731840509259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45991.731840509259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45991.731840509259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45991.731840509259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45991.731840509259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45991.731840509259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45991.731840509259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45991.731840509259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45991.731840509259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45991.731840509259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45991.731840509259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45991.731840509259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45991.731840509259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45991.731840509259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45991.731840509259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45991.731840509259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45991.731840509259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45991.731840509259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45991.731840509259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45991.731840509259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45991.731840509259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45991.731840509259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45991.731840509259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45991.731840509259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45991.731840509259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45991.731840509259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45991.731840509259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45991.731840509259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45991.731840509259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45991.731840509259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45991.731840509259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45991.731840509259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45991.731840509259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45991.731840509259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45991.731840509259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45991.731840509259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45991.731840509259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45991.731840509259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45991.731840509259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45991.731840509259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45991.731840509259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45991.731840509259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45991.731840509259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45991.731840509259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45991.731840509259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45991.731840509259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45991.731840509259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45991.731840509259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45991.731840509259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45991.731840509259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45991.731840509259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45991.731840509259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45991.731840509259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45991.731840509259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45991.731840509259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45991.731840509259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45991.731840509259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45991.731840509259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45991.731840509259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45991.731840509259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45991.731840509259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45991.731840509259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45991.731840509259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45991.731840509259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45991.731840509259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45991.731840509259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45991.731840509259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45991.731840509259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45991.731840509259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45991.731840509259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45991.731840509259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45991.731840509259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45991.731840509259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45991.731840509259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45991.731840509259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45991.731840509259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45991.731840509259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45991.731840509259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45991.731840509259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45991.731840509259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45991.731840509259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45991.731840509259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45991.731840509259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45991.731840509259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45991.731840509259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45991.731840509259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45991.731840509259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45991.731840509259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45991.731840509259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45991.731840509259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45991.731840509259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45991.731840509259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45991.731840509259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45991.731840509259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45991.731840509259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45991.731840509259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45991.731840509259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45991.731840509259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45991.731840509259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45991.731840509259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45991.731840509259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45991.731840509259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45991.731840509259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45991.731840509259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45991.731840509259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45991.731840509259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45991.731840509259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45991.731840509259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45991.731840509259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45991.731840509259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45991.731840509259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45991.731840509259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45991.731840509259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45991.731840509259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45991.731840509259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45991.731840509259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45991.731840509259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45991.731840509259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45991.731840509259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45991.731840509259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45991.731840509259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45991.731840509259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45991.731840509259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45991.731840509259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45991.731840509259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45991.731840509259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45991.731840509259</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45991.731840509259</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45991.731840509259</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45991.731840509259</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45991.731840509259</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45991.731840509259</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45991.731840509259</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45991.731840509259</v>
      </c>
      <c r="H482" s="121"/>
      <c r="I482" s="119" t="str">
        <f>IFERROR(VLOOKUP(D482,DB!A:F,6,0),"")</f>
        <v/>
      </c>
      <c r="J482" s="119" t="str">
        <f>IFERROR(VLOOKUP(D482,DB!A:G,7,0),"")</f>
        <v/>
      </c>
      <c r="K482" s="122"/>
      <c r="L482" s="137" t="str">
        <f>IFERROR(VLOOKUP(D482,DB!A:I,9,0),"")</f>
        <v/>
      </c>
    </row>
    <row r="483" spans="1:12" ht="31.5" customHeight="1">
      <c r="A483" s="143"/>
      <c r="B483" s="144" t="str">
        <f>IFERROR(VLOOKUP(D483,DB!A:K,11,0),"")</f>
        <v/>
      </c>
      <c r="C483" s="145"/>
      <c r="D483" s="144"/>
      <c r="E483" s="142"/>
      <c r="F483" s="146"/>
      <c r="G483" s="147">
        <f ca="1">IFERROR(NOW()-F483,"-")</f>
        <v>45991.731840509259</v>
      </c>
      <c r="H483" s="146"/>
      <c r="I483" s="144" t="str">
        <f>IFERROR(VLOOKUP(D483,DB!A:F,6,0),"")</f>
        <v/>
      </c>
      <c r="J483" s="144" t="str">
        <f>IFERROR(VLOOKUP(D483,DB!A:G,7,0),"")</f>
        <v/>
      </c>
      <c r="K483" s="148"/>
      <c r="L483" s="149" t="str">
        <f>IFERROR(VLOOKUP(D483,DB!A:I,9,0),"")</f>
        <v/>
      </c>
    </row>
  </sheetData>
  <dataValidations count="2">
    <dataValidation allowBlank="1" showInputMessage="1" showErrorMessage="1" sqref="E1" xr:uid="{9E1BC488-8814-4F8A-8DBE-742B3278AB71}"/>
    <dataValidation type="list" allowBlank="1" showInputMessage="1" showErrorMessage="1" sqref="E2:E4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2025-11-30T14:35:55Z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