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578" documentId="120_S{2AC9BD13-BADA-5192-A53E-5A8FF88502F6}" xr6:coauthVersionLast="47" xr6:coauthVersionMax="47" xr10:uidLastSave="{07196B88-680F-4D69-AB66-3B9E400BF84E}"/>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<sst xmlns="http://schemas.openxmlformats.org/spreadsheetml/2006/main" count="181519" uniqueCount="39137">
  <si>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</si>
  <si>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</si>
  <si>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</si>
  <si>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</si>
  <si>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</si>
  <si>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</si>
  <si>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</si>
  <si>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</si>
  <si>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</si>
  <si>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</si>
  <si>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</si>
  <si>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</si>
  <si>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</si>
  <si>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</si>
  <si>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</si>
  <si>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</si>
  <si>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</si>
  <si>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</si>
  <si>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</si>
  <si>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</si>
  <si>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</si>
  <si>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</si>
  <si>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</si>
  <si>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</si>
  <si>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</si>
  <si>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</si>
  <si>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</si>
  <si>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</si>
  <si>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</si>
  <si>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</si>
  <si>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</si>
  <si>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</si>
  <si>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</si>
  <si>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</si>
  <si>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</si>
  <si>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</si>
  <si>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</si>
  <si>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</si>
  <si>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</si>
  <si>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</si>
  <si>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</si>
  <si>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</si>
  <si>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</si>
  <si>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</si>
  <si>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</si>
  <si>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</si>
  <si>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</si>
  <si>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</si>
  <si>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</si>
  <si>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</si>
  <si>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</si>
  <si>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</si>
  <si>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</si>
  <si>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</si>
  <si>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</si>
  <si>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</si>
  <si>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</si>
  <si>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</si>
  <si>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</si>
  <si>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</si>
  <si>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</si>
  <si>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</si>
  <si>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</si>
  <si>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</si>
  <si>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</si>
  <si>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</si>
  <si>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</si>
  <si>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</si>
  <si>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</si>
  <si>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</si>
  <si>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</si>
  <si>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</si>
  <si>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</si>
  <si>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</si>
  <si>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</si>
  <si>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</si>
  <si>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</si>
  <si>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</si>
  <si>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</si>
  <si>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</si>
  <si>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</si>
  <si>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</si>
  <si>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</si>
  <si>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</si>
  <si>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</si>
  <si>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</si>
  <si>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</si>
  <si>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</si>
  <si>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</si>
  <si>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</si>
  <si>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</si>
  <si>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</si>
  <si>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</si>
  <si>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</si>
  <si>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</si>
  <si>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</si>
  <si>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</si>
  <si>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</si>
  <si>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</si>
  <si>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</si>
  <si>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</si>
  <si>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</si>
  <si>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</si>
  <si>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</si>
  <si>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</si>
  <si>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</si>
  <si>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</si>
  <si>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</si>
  <si>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</si>
  <si>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</si>
  <si>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</si>
  <si>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</si>
  <si>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</si>
  <si>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</si>
  <si>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</si>
  <si>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</si>
  <si>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</si>
  <si>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</si>
  <si>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</si>
  <si>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</si>
  <si>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</si>
  <si>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</si>
  <si>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</si>
  <si>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</si>
  <si>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</si>
  <si>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</si>
  <si>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</si>
  <si>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</si>
  <si>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</si>
  <si>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</si>
  <si>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</si>
  <si>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</si>
  <si>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</si>
  <si>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</si>
  <si>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</si>
  <si>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</si>
  <si>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</si>
  <si>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</si>
  <si>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</si>
  <si>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</si>
  <si>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</si>
  <si>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</si>
  <si>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</si>
  <si>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</si>
  <si>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</si>
  <si>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</si>
  <si>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</si>
  <si>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</si>
  <si>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</si>
  <si>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</si>
  <si>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</si>
  <si>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</si>
  <si>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</si>
  <si>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</si>
  <si>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</si>
  <si>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</si>
  <si>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</si>
  <si>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</si>
  <si>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</si>
  <si>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</si>
  <si>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</si>
  <si>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</si>
  <si>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</si>
  <si>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</si>
  <si>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</si>
  <si>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</si>
  <si>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</si>
  <si>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</si>
  <si>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</si>
  <si>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</si>
  <si>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</si>
  <si>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</si>
  <si>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</si>
  <si>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</si>
  <si>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</si>
  <si>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</si>
  <si>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</si>
  <si>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</si>
  <si>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</si>
  <si>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</si>
  <si>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</si>
  <si>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</si>
  <si>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</si>
  <si>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</si>
  <si>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</si>
  <si>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</si>
  <si>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</si>
  <si>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</si>
  <si>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</si>
  <si>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</si>
  <si>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</si>
  <si>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</si>
  <si>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</si>
  <si>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</si>
  <si>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</si>
  <si>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</si>
  <si>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</si>
  <si>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</si>
  <si>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</si>
  <si>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</si>
  <si>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</si>
  <si>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</si>
  <si>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</si>
  <si>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</si>
  <si>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</si>
  <si>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</si>
  <si>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</si>
  <si>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</si>
  <si>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</si>
  <si>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</si>
  <si>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</si>
  <si>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</si>
  <si>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</si>
  <si>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</si>
  <si>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</si>
  <si>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</si>
  <si>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</si>
  <si>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</si>
  <si>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</si>
  <si>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</si>
  <si>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</si>
  <si>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</si>
  <si>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</si>
  <si>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</si>
  <si>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</si>
  <si>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</si>
  <si>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</si>
  <si>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</si>
  <si>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</si>
  <si>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</si>
  <si>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</si>
  <si>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</si>
  <si>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</si>
  <si>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</si>
  <si>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</si>
  <si>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</si>
  <si>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</si>
  <si>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</si>
  <si>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</si>
  <si>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</si>
  <si>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</si>
  <si>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</si>
  <si>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</si>
  <si>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</si>
  <si>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</si>
  <si>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</si>
  <si>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</si>
  <si>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</si>
  <si>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</si>
  <si>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</si>
  <si>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</si>
  <si>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</si>
  <si>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</si>
  <si>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</si>
  <si>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</si>
  <si>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</si>
  <si>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</si>
  <si>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</si>
  <si>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</si>
  <si>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</si>
  <si>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</si>
  <si>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</si>
  <si>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</si>
  <si>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</si>
  <si>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</si>
  <si>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</si>
  <si>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</si>
  <si>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</si>
  <si>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</si>
  <si>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</si>
  <si>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</si>
  <si>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</si>
  <si>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</si>
  <si>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</si>
  <si>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</si>
  <si>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</si>
  <si>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</si>
  <si>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</si>
  <si>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</si>
  <si>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</si>
  <si>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</si>
  <si>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</si>
  <si>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</si>
  <si>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</si>
  <si>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</si>
  <si>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</si>
  <si>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</si>
  <si>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</si>
  <si>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</si>
  <si>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</si>
  <si>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</si>
  <si>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</si>
  <si>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</si>
  <si>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</si>
  <si>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</si>
  <si>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</si>
  <si>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</si>
  <si>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</si>
  <si>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</si>
  <si>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</si>
  <si>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</si>
  <si>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</si>
  <si>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</si>
  <si>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</si>
  <si>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</si>
  <si>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</si>
  <si>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</si>
  <si>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</si>
  <si>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</si>
  <si>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</si>
  <si>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</si>
  <si>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</si>
  <si>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</si>
  <si>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</si>
  <si>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</si>
  <si>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</si>
  <si>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</si>
  <si>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</si>
  <si>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</si>
  <si>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</si>
  <si>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</si>
  <si>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</si>
  <si>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</si>
  <si>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</si>
  <si>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</si>
  <si>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</si>
  <si>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</si>
  <si>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</si>
  <si>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</si>
  <si>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</si>
  <si>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</si>
  <si>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</si>
  <si>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</si>
  <si>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</si>
  <si>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</si>
  <si>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</si>
  <si>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</si>
  <si>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</si>
  <si>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</si>
  <si>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</si>
  <si>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</si>
  <si>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</si>
  <si>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</si>
  <si>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</si>
  <si>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</si>
  <si>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</si>
  <si>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</si>
  <si>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</si>
  <si>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</si>
  <si>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</si>
  <si>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</si>
  <si>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</si>
  <si>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</si>
  <si>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</si>
  <si>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</si>
  <si>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</si>
  <si>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</si>
  <si>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</si>
  <si>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</si>
  <si>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</si>
  <si>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</si>
  <si>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</si>
  <si>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</si>
  <si>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</si>
  <si>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</si>
  <si>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</si>
  <si>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</si>
  <si>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</si>
  <si>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</si>
  <si>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</si>
  <si>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</si>
  <si>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</si>
  <si>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</si>
  <si>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</si>
  <si>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</si>
  <si>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</si>
  <si>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</si>
  <si>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</si>
  <si>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</si>
  <si>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</si>
  <si>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</si>
  <si>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</si>
  <si>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</si>
  <si>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</si>
  <si>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</si>
  <si>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</si>
  <si>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</si>
  <si>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</si>
  <si>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</si>
  <si>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</si>
  <si>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</si>
  <si>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</si>
  <si>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</si>
  <si>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</si>
  <si>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</si>
  <si>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</si>
  <si>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</si>
  <si>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</si>
  <si>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</si>
  <si>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</si>
  <si>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</si>
  <si>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</si>
  <si>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</si>
  <si>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</si>
  <si>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</si>
  <si>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</si>
  <si>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</si>
  <si>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</si>
  <si>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</si>
  <si>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</si>
  <si>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</si>
  <si>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</si>
  <si>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</si>
  <si>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</si>
  <si>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</si>
  <si>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</si>
  <si>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</si>
  <si>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</si>
  <si>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</si>
  <si>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</si>
  <si>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</si>
  <si>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</si>
  <si>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</si>
  <si>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</si>
  <si>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</si>
  <si>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</si>
  <si>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</si>
  <si>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</si>
  <si>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</si>
  <si>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</si>
  <si>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</si>
  <si>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</si>
  <si>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</si>
  <si>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</si>
  <si>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</si>
  <si>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</si>
  <si>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</si>
  <si>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</si>
  <si>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</si>
  <si>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</si>
  <si>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</si>
  <si>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</si>
  <si>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</si>
  <si>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</si>
  <si>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</si>
  <si>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</si>
  <si>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</si>
  <si>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</si>
  <si>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</si>
  <si>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</si>
  <si>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</si>
  <si>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</si>
  <si>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</si>
  <si>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</si>
  <si>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</si>
  <si>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</si>
  <si>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</si>
  <si>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</si>
  <si>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</si>
  <si>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</si>
  <si>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</si>
  <si>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</si>
  <si>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</si>
  <si>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</si>
  <si>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</si>
  <si>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</si>
  <si>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</si>
  <si>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</si>
  <si>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</si>
  <si>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</si>
  <si>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</si>
  <si>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</si>
  <si>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</si>
  <si>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</si>
  <si>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</si>
  <si>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</si>
  <si>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</si>
  <si>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</si>
  <si>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</si>
  <si>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</si>
  <si>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</si>
  <si>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</si>
  <si>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</si>
  <si>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</si>
  <si>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</si>
  <si>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</si>
  <si>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</si>
  <si>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</si>
  <si>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</si>
  <si>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</si>
  <si>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</si>
  <si>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</si>
  <si>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</si>
  <si>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</si>
  <si>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</si>
  <si>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</si>
  <si>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</si>
  <si>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</si>
  <si>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</si>
  <si>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</si>
  <si>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</si>
  <si>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</si>
  <si>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</si>
  <si>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</si>
  <si>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</si>
  <si>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</si>
  <si>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</si>
  <si>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</si>
  <si>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</si>
  <si>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</si>
  <si>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</si>
  <si>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</si>
  <si>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</si>
  <si>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</si>
  <si>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</si>
  <si>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</si>
  <si>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</si>
  <si>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</si>
  <si>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</si>
  <si>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</si>
  <si>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</si>
  <si>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</si>
  <si>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</si>
  <si>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</si>
  <si>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</si>
  <si>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</si>
  <si>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</si>
  <si>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</si>
  <si>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</si>
  <si>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</si>
  <si>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</si>
  <si>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</si>
  <si>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</si>
  <si>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</si>
  <si>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</si>
  <si>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</si>
  <si>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</si>
  <si>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</si>
  <si>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</si>
  <si>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</si>
  <si>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</si>
  <si>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</si>
  <si>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</si>
  <si>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</si>
  <si>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</si>
  <si>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</si>
  <si>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</si>
  <si>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</si>
  <si>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</si>
  <si>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</si>
  <si>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</si>
  <si>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</si>
  <si>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</si>
  <si>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</si>
  <si>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</si>
  <si>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</si>
  <si>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</si>
  <si>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</si>
  <si>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</si>
  <si>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</si>
  <si>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</si>
  <si>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</si>
  <si>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</si>
  <si>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</si>
  <si>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</si>
  <si>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</si>
  <si>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</si>
  <si>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</si>
  <si>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</si>
  <si>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</si>
  <si>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</si>
  <si>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</si>
  <si>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</si>
  <si>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</si>
  <si>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</si>
  <si>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</si>
  <si>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</si>
  <si>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</si>
  <si>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</si>
  <si>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</si>
  <si>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</si>
  <si>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</si>
  <si>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</si>
  <si>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</si>
  <si>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</si>
  <si>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</si>
  <si>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</si>
  <si>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</si>
  <si>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</si>
  <si>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</si>
  <si>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</si>
  <si>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</si>
  <si>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</si>
  <si>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</si>
  <si>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</si>
  <si>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</si>
  <si>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</si>
  <si>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</si>
  <si>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</si>
  <si>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</si>
  <si>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</si>
  <si>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</si>
  <si>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</si>
  <si>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</si>
  <si>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</si>
  <si>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</si>
  <si>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</si>
  <si>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</si>
  <si>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</si>
  <si>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</si>
  <si>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</si>
  <si>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</si>
  <si>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</si>
  <si>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</si>
  <si>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</si>
  <si>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</si>
  <si>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</si>
  <si>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</si>
  <si>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</si>
  <si>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</si>
  <si>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</si>
  <si>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</si>
  <si>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</si>
  <si>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</si>
  <si>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</si>
  <si>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</si>
  <si>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</si>
  <si>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</si>
  <si>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</si>
  <si>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</si>
  <si>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</si>
  <si>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</si>
  <si>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</si>
  <si>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</si>
  <si>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</si>
  <si>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</si>
  <si>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</si>
  <si>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</si>
  <si>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</si>
  <si>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</si>
  <si>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</si>
  <si>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</si>
  <si>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</si>
  <si>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</si>
  <si>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</si>
  <si>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</si>
  <si>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</si>
  <si>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</si>
  <si>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</si>
  <si>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</si>
  <si>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</si>
  <si>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</si>
  <si>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</si>
  <si>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</si>
  <si>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</si>
  <si>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</si>
  <si>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</si>
  <si>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</si>
  <si>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</si>
  <si>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</si>
  <si>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</si>
  <si>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</si>
  <si>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</si>
  <si>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</si>
  <si>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</si>
  <si>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</si>
  <si>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</si>
  <si>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</si>
  <si>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</si>
  <si>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</si>
  <si>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</si>
  <si>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</si>
  <si>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</si>
  <si>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</si>
  <si>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</si>
  <si>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</si>
  <si>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</si>
  <si>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</si>
  <si>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</si>
  <si>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</si>
  <si>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</si>
  <si>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</si>
  <si>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</si>
  <si>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</si>
  <si>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</si>
  <si>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</si>
  <si>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</si>
  <si>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</si>
  <si>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</si>
  <si>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</si>
  <si>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</si>
  <si>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</si>
  <si>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</si>
  <si>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</si>
  <si>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</si>
  <si>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</si>
  <si>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</si>
  <si>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</si>
  <si>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</si>
  <si>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</si>
  <si>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</si>
  <si>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</si>
  <si>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</si>
  <si>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</si>
  <si>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</si>
  <si>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</si>
  <si>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</si>
  <si>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</si>
  <si>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</si>
  <si>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</si>
  <si>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</si>
  <si>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</si>
  <si>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</si>
  <si>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</si>
  <si>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</si>
  <si>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</si>
  <si>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</si>
  <si>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</si>
  <si>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</si>
  <si>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</si>
  <si>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</si>
  <si>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</si>
  <si>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</si>
  <si>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</si>
  <si>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</si>
  <si>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</si>
  <si>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</si>
  <si>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</si>
  <si>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</si>
  <si>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</si>
  <si>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</si>
  <si>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</si>
  <si>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</si>
  <si>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</si>
  <si>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</si>
  <si>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</si>
  <si>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</si>
  <si>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</si>
  <si>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</si>
  <si>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</si>
  <si>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</si>
  <si>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</si>
  <si>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</si>
  <si>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</si>
  <si>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</si>
  <si>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</si>
  <si>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</si>
  <si>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</si>
  <si>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</si>
  <si>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</si>
  <si>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</si>
  <si>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</si>
  <si>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</si>
  <si>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</si>
  <si>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</si>
  <si>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</si>
  <si>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</si>
  <si>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</si>
  <si>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</si>
  <si>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</si>
  <si>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</si>
  <si>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</si>
  <si>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</si>
  <si>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</si>
  <si>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</si>
  <si>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</si>
  <si>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</si>
  <si>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</si>
  <si>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</si>
  <si>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</si>
  <si>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</si>
  <si>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</si>
  <si>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</si>
  <si>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</si>
  <si>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</si>
  <si>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</si>
  <si>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</si>
  <si>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</si>
  <si>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</si>
  <si>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</si>
  <si>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</si>
  <si>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</si>
  <si>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</si>
  <si>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</si>
  <si>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</si>
  <si>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</si>
  <si>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</si>
  <si>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</si>
  <si>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</si>
  <si>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</si>
  <si>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</si>
  <si>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</si>
  <si>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</si>
  <si>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</si>
  <si>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</si>
  <si>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</si>
  <si>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</si>
  <si>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</si>
  <si>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</si>
  <si>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</si>
  <si>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</si>
  <si>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</si>
  <si>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</si>
  <si>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</si>
  <si>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</si>
  <si>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</si>
  <si>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</si>
  <si>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</si>
  <si>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</si>
  <si>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</si>
  <si>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</si>
  <si>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</si>
  <si>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</si>
  <si>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</si>
  <si>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</si>
  <si>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</si>
  <si>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</si>
  <si>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</si>
  <si>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</si>
  <si>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</si>
  <si>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</si>
  <si>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</si>
  <si>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</si>
  <si>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</si>
  <si>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</si>
  <si>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</si>
  <si>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</si>
  <si>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</si>
  <si>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</si>
  <si>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</si>
  <si>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</si>
  <si>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</si>
  <si>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</si>
  <si>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</si>
  <si>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</si>
  <si>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</si>
  <si>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</si>
  <si>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</si>
  <si>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</si>
  <si>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</si>
  <si>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</si>
  <si>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</si>
  <si>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</si>
  <si>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</si>
  <si>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</si>
  <si>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</si>
  <si>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</si>
  <si>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</si>
  <si>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</si>
  <si>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</si>
  <si>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</si>
  <si>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</si>
  <si>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</si>
  <si>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</si>
  <si>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</si>
  <si>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</si>
  <si>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</si>
  <si>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</si>
  <si>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</si>
  <si>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</si>
  <si>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</si>
  <si>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</si>
  <si>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</si>
  <si>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</si>
  <si>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</si>
  <si>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</si>
  <si>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</si>
  <si>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</si>
  <si>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</si>
  <si>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</si>
  <si>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</si>
  <si>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</si>
  <si>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</si>
  <si>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</si>
  <si>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</si>
  <si>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</si>
  <si>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</si>
  <si>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</si>
  <si>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</si>
  <si>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</si>
  <si>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</si>
  <si>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</si>
  <si>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</si>
  <si>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</si>
  <si>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</si>
  <si>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</si>
  <si>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</si>
  <si>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</si>
  <si>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</si>
  <si>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</si>
  <si>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</si>
  <si>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</si>
  <si>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</si>
  <si>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</si>
  <si>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</si>
  <si>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</si>
  <si>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</si>
  <si>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</si>
  <si>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</si>
  <si>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</si>
  <si>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</si>
  <si>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</si>
  <si>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</si>
  <si>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</si>
  <si>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</si>
  <si>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</si>
  <si>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</si>
  <si>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</si>
  <si>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</si>
  <si>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</si>
  <si>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</si>
  <si>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</si>
  <si>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</si>
  <si>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</si>
  <si>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</si>
  <si>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</si>
  <si>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</si>
  <si>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</si>
  <si>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</si>
  <si>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</si>
  <si>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</si>
  <si>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</si>
  <si>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</si>
  <si>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</si>
  <si>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</si>
  <si>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</si>
  <si>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</si>
  <si>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</si>
  <si>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</si>
  <si>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</si>
  <si>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</si>
  <si>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</si>
  <si>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</si>
  <si>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</si>
  <si>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</si>
  <si>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</si>
  <si>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</si>
  <si>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</si>
  <si>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</si>
  <si>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</si>
  <si>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</si>
  <si>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</si>
  <si>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</si>
  <si>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</si>
  <si>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</si>
  <si>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</si>
  <si>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</si>
  <si>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</si>
  <si>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</si>
  <si>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</si>
  <si>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</si>
  <si>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</si>
  <si>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</si>
  <si>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</si>
  <si>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</si>
  <si>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</si>
  <si>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</si>
  <si>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</si>
  <si>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</si>
  <si>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</si>
  <si>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</si>
  <si>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</si>
  <si>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</si>
  <si>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</si>
  <si>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</si>
  <si>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</si>
  <si>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</si>
  <si>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</si>
  <si>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</si>
  <si>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</si>
  <si>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</si>
  <si>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</si>
  <si>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</si>
  <si>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</si>
  <si>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</si>
  <si>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</si>
  <si>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</si>
  <si>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</si>
  <si>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</si>
  <si>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</si>
  <si>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</si>
  <si>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</si>
  <si>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</si>
  <si>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</si>
  <si>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</si>
  <si>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</si>
  <si>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</si>
  <si>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</si>
  <si>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</si>
  <si>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</si>
  <si>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</si>
  <si>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</si>
  <si>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</si>
  <si>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</si>
  <si>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</si>
  <si>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</si>
  <si>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</si>
  <si>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</si>
  <si>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</si>
  <si>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</si>
  <si>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</si>
  <si>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</si>
  <si>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</si>
  <si>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</si>
  <si>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</si>
  <si>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</si>
  <si>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</si>
  <si>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</si>
  <si>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</si>
  <si>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</si>
  <si>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</si>
  <si>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</si>
  <si>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</si>
  <si>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</si>
  <si>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</si>
  <si>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</si>
  <si>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</si>
  <si>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</si>
  <si>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</si>
  <si>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</si>
  <si>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</si>
  <si>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</si>
  <si>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</si>
  <si>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</si>
  <si>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</si>
  <si>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</si>
  <si>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</si>
  <si>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</si>
  <si>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</si>
  <si>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</si>
  <si>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</si>
  <si>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</si>
  <si>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</si>
  <si>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</si>
  <si>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</si>
  <si>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</si>
  <si>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</si>
  <si>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</si>
  <si>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</si>
  <si>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</si>
  <si>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</si>
  <si>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</si>
  <si>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</si>
  <si>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</si>
  <si>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</si>
  <si>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</si>
  <si>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</si>
  <si>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</si>
  <si>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</si>
  <si>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</si>
  <si>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</si>
  <si>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</si>
  <si>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</si>
  <si>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</si>
  <si>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</si>
  <si>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</si>
  <si>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</si>
  <si>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</si>
  <si>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</si>
  <si>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</si>
  <si>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</si>
  <si>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</si>
  <si>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</si>
  <si>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</si>
  <si>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</si>
  <si>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</si>
  <si>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</si>
  <si>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</si>
  <si>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</si>
  <si>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</si>
  <si>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</si>
  <si>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</si>
  <si>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</si>
  <si>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</si>
  <si>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</si>
  <si>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</si>
  <si>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</si>
  <si>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</si>
  <si>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</si>
  <si>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</si>
  <si>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</si>
  <si>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</si>
  <si>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</si>
  <si>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</si>
  <si>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</si>
  <si>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</si>
  <si>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</si>
  <si>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</si>
  <si>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</si>
  <si>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</si>
  <si>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</si>
  <si>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</si>
  <si>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</si>
  <si>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</si>
  <si>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</si>
  <si>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</si>
  <si>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</si>
  <si>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</si>
  <si>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</si>
  <si>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</si>
  <si>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</si>
  <si>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</si>
  <si>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</si>
  <si>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</si>
  <si>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</si>
  <si>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</si>
  <si>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</si>
  <si>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</si>
  <si>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</si>
  <si>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</si>
  <si>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</si>
  <si>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</si>
  <si>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</si>
  <si>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</si>
  <si>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</si>
  <si>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</si>
  <si>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</si>
  <si>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</si>
  <si>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</si>
  <si>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</si>
  <si>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</si>
  <si>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</si>
  <si>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</si>
  <si>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</si>
  <si>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</si>
  <si>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</si>
  <si>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</si>
  <si>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</si>
  <si>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</si>
  <si>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</si>
  <si>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</si>
  <si>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</si>
  <si>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</si>
  <si>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</si>
  <si>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</si>
  <si>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</si>
  <si>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</si>
  <si>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</si>
  <si>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</si>
  <si>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</si>
  <si>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</si>
  <si>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</si>
  <si>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</si>
  <si>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</si>
  <si>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</si>
  <si>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</si>
  <si>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</si>
  <si>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</si>
  <si>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</si>
  <si>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</si>
  <si>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</si>
  <si>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</si>
  <si>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</si>
  <si>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</si>
  <si>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</si>
  <si>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</si>
  <si>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</si>
  <si>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</si>
  <si>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</si>
  <si>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</si>
  <si>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</si>
  <si>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</si>
  <si>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</si>
  <si>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</si>
  <si>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</si>
  <si>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</si>
  <si>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</si>
  <si>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</si>
  <si>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</si>
  <si>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</si>
  <si>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</si>
  <si>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</si>
  <si>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</si>
  <si>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</si>
  <si>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</si>
  <si>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</si>
  <si>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</si>
  <si>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</si>
  <si>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</si>
  <si>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</si>
  <si>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</si>
  <si>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</si>
  <si>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</si>
  <si>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</si>
  <si>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</si>
  <si>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</si>
  <si>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</si>
  <si>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</si>
  <si>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</si>
  <si>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</si>
  <si>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</si>
  <si>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</si>
  <si>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</si>
  <si>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</si>
  <si>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</si>
  <si>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</si>
  <si>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</si>
  <si>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</si>
  <si>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</si>
  <si>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</si>
  <si>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</si>
  <si>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</si>
  <si>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</si>
  <si>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</si>
  <si>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</si>
  <si>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</si>
  <si>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</si>
  <si>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</si>
  <si>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</si>
  <si>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</si>
  <si>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</si>
  <si>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</si>
  <si>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</si>
  <si>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</si>
  <si>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</si>
  <si>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</si>
  <si>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</si>
  <si>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</si>
  <si>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</si>
  <si>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</si>
  <si>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</si>
  <si>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</si>
  <si>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</si>
  <si>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</si>
  <si>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</si>
  <si>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</si>
  <si>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</si>
  <si>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</si>
  <si>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</si>
  <si>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</si>
  <si>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</si>
  <si>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</si>
  <si>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</si>
  <si>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</si>
  <si>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</si>
  <si>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</si>
  <si>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</si>
  <si>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</si>
  <si>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</si>
  <si>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</si>
  <si>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</si>
  <si>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</si>
  <si>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</si>
  <si>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</si>
  <si>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</si>
  <si>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</si>
  <si>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</si>
  <si>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</si>
  <si>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</si>
  <si>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</si>
  <si>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</si>
  <si>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</si>
  <si>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</si>
  <si>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</si>
  <si>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</si>
  <si>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</si>
  <si>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</si>
  <si>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</si>
  <si>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</si>
  <si>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</si>
  <si>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</si>
  <si>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</si>
  <si>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</si>
  <si>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</si>
  <si>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</si>
  <si>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</si>
  <si>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</si>
  <si>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</si>
  <si>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</si>
  <si>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</si>
  <si>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</si>
  <si>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</si>
  <si>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</si>
  <si>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</si>
  <si>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</si>
  <si>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</si>
  <si>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</si>
  <si>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</si>
  <si>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</si>
  <si>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</si>
  <si>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</si>
  <si>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</si>
  <si>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</si>
  <si>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</si>
  <si>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</si>
  <si>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</si>
  <si>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</si>
  <si>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</si>
  <si>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</si>
  <si>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</si>
  <si>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</si>
  <si>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</si>
  <si>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</si>
  <si>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</si>
  <si>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</si>
  <si>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</si>
  <si>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</si>
  <si>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</si>
  <si>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</si>
  <si>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</si>
  <si>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</si>
  <si>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</si>
  <si>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</si>
  <si>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</si>
  <si>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</si>
  <si>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</si>
  <si>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</si>
  <si>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</si>
  <si>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</si>
  <si>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</si>
  <si>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</si>
  <si>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</si>
  <si>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</si>
  <si>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</si>
  <si>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</si>
  <si>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</si>
  <si>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</si>
  <si>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</si>
  <si>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</si>
  <si>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</si>
  <si>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</si>
  <si>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</si>
  <si>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</si>
  <si>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</si>
  <si>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</si>
  <si>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</si>
  <si>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</si>
  <si>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</si>
  <si>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</si>
  <si>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</si>
  <si>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</si>
  <si>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</si>
  <si>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</si>
  <si>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</si>
  <si>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</si>
  <si>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</si>
  <si>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</si>
  <si>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</si>
  <si>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</si>
  <si>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</si>
  <si>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</si>
  <si>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</si>
  <si>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</si>
  <si>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</si>
  <si>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</si>
  <si>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</si>
  <si>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</si>
  <si>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</si>
  <si>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</si>
  <si>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</si>
  <si>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</si>
  <si>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</si>
  <si>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</si>
  <si>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</si>
  <si>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</si>
  <si>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</si>
  <si>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</si>
  <si>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</si>
  <si>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</si>
  <si>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</si>
  <si>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</si>
  <si>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</si>
  <si>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</si>
  <si>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</si>
  <si>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</si>
  <si>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</si>
  <si>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</si>
  <si>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</si>
  <si>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</si>
  <si>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</si>
  <si>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</si>
  <si>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</si>
  <si>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</si>
  <si>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</si>
  <si>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</si>
  <si>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</si>
  <si>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</si>
  <si>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</si>
  <si>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</si>
  <si>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</si>
  <si>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</si>
  <si>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</si>
  <si>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</si>
  <si>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</si>
  <si>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</si>
  <si>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</si>
  <si>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</si>
  <si>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</si>
  <si>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</si>
  <si>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</si>
  <si>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</si>
  <si>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</si>
  <si>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</si>
  <si>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</si>
  <si>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</si>
  <si>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</si>
  <si>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</si>
  <si>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</si>
  <si>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</si>
  <si>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</si>
  <si>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</si>
  <si>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</si>
  <si>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</si>
  <si>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</si>
  <si>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</si>
  <si>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</si>
  <si>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</si>
  <si>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</si>
  <si>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</si>
  <si>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</si>
  <si>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</si>
  <si>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</si>
  <si>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</si>
  <si>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</si>
  <si>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</si>
  <si>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</si>
  <si>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</si>
  <si>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</si>
  <si>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</si>
  <si>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</si>
  <si>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</si>
  <si>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</si>
  <si>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</si>
  <si>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</si>
  <si>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</si>
  <si>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</si>
  <si>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</si>
  <si>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</si>
  <si>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</si>
  <si>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</si>
  <si>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</si>
  <si>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</si>
  <si>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</si>
  <si>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</si>
  <si>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</si>
  <si>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</si>
  <si>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</si>
  <si>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</si>
  <si>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</si>
  <si>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</si>
  <si>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</si>
  <si>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</si>
  <si>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</si>
  <si>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</si>
  <si>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</si>
  <si>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</si>
  <si>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</si>
  <si>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</si>
  <si>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</si>
  <si>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</si>
  <si>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</si>
  <si>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</si>
  <si>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</si>
  <si>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</si>
  <si>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</si>
  <si>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</si>
  <si>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</si>
  <si>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</si>
  <si>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</si>
  <si>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</si>
  <si>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</si>
  <si>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</si>
  <si>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</si>
  <si>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</si>
  <si>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</si>
  <si>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</si>
  <si>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</si>
  <si>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</si>
  <si>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</si>
  <si>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</si>
  <si>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</si>
  <si>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</si>
  <si>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</si>
  <si>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</si>
  <si>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</si>
  <si>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</si>
  <si>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</si>
  <si>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</si>
  <si>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</si>
  <si>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</si>
  <si>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</si>
  <si>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</si>
  <si>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</si>
  <si>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</si>
  <si>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</si>
  <si>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</si>
  <si>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</si>
  <si>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</si>
  <si>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</si>
  <si>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</si>
  <si>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</si>
  <si>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</si>
  <si>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</si>
  <si>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</si>
  <si>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</si>
  <si>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</si>
  <si>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</si>
  <si>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</si>
  <si>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</si>
  <si>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</si>
  <si>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</si>
  <si>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</si>
  <si>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</si>
  <si>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</si>
  <si>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</si>
  <si>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</si>
  <si>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</si>
  <si>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</si>
  <si>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</si>
  <si>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</si>
  <si>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</si>
  <si>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</si>
  <si>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</si>
  <si>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</si>
  <si>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</si>
  <si>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</si>
  <si>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</si>
  <si>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</si>
  <si>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</si>
  <si>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</si>
  <si>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</si>
  <si>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</si>
  <si>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</si>
  <si>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</si>
  <si>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</si>
  <si>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</si>
  <si>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</si>
  <si>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</si>
  <si>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</si>
  <si>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</si>
  <si>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</si>
  <si>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</si>
  <si>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</si>
  <si>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</si>
  <si>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</si>
  <si>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</si>
  <si>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</si>
  <si>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</si>
  <si>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</si>
  <si>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</si>
  <si>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</si>
  <si>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</si>
  <si>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</si>
  <si>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</si>
  <si>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</si>
  <si>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</si>
  <si>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</si>
  <si>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</si>
  <si>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</si>
  <si>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</si>
  <si>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</si>
  <si>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</si>
  <si>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</si>
  <si>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</si>
  <si>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</si>
  <si>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</si>
  <si>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</si>
  <si>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</si>
  <si>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</si>
  <si>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</si>
  <si>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</si>
  <si>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</si>
  <si>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</si>
  <si>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</si>
  <si>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</si>
  <si>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</si>
  <si>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</si>
  <si>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</si>
  <si>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</si>
  <si>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</si>
  <si>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</si>
  <si>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</si>
  <si>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</si>
  <si>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</si>
  <si>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</si>
  <si>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</si>
  <si>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</si>
  <si>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</si>
  <si>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</si>
  <si>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</si>
  <si>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</si>
  <si>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</si>
  <si>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</si>
  <si>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</si>
  <si>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</si>
  <si>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</si>
  <si>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</si>
  <si>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</si>
  <si>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</si>
  <si>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</si>
  <si>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</si>
  <si>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</si>
  <si>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</si>
  <si>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</si>
  <si>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</si>
  <si>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</si>
  <si>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</si>
  <si>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</si>
  <si>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</si>
  <si>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</si>
  <si>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</si>
  <si>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</si>
  <si>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</si>
  <si>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</si>
  <si>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</si>
  <si>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</si>
  <si>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</si>
  <si>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</si>
  <si>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</si>
  <si>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</si>
  <si>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</si>
  <si>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</si>
  <si>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</si>
  <si>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</si>
  <si>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</si>
  <si>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</si>
  <si>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</si>
  <si>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</si>
  <si>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</si>
  <si>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</si>
  <si>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</si>
  <si>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</si>
  <si>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</si>
  <si>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</si>
  <si>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</si>
  <si>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</si>
  <si>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</si>
  <si>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</si>
  <si>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</si>
  <si>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</si>
  <si>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</si>
  <si>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</si>
  <si>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</si>
  <si>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</si>
  <si>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</si>
  <si>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</si>
  <si>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</si>
  <si>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</si>
  <si>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</si>
  <si>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</si>
  <si>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</si>
  <si>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</si>
  <si>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</si>
  <si>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</si>
  <si>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</si>
  <si>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</si>
  <si>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</si>
  <si>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</si>
  <si>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</si>
  <si>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</si>
  <si>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</si>
  <si>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</si>
  <si>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</si>
  <si>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</si>
  <si>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</si>
  <si>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</si>
  <si>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</si>
  <si>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</si>
  <si>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</si>
  <si>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</si>
  <si>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</si>
  <si>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</si>
  <si>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</si>
  <si>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</si>
  <si>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</si>
  <si>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</si>
  <si>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</si>
  <si>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</si>
  <si>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</si>
  <si>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</si>
  <si>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</si>
  <si>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</si>
  <si>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</si>
  <si>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</si>
  <si>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</si>
  <si>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</si>
  <si>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</si>
  <si>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</si>
  <si>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</si>
  <si>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</si>
  <si>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</si>
  <si>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</si>
  <si>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</si>
  <si>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</si>
  <si>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</si>
  <si>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</si>
  <si>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</si>
  <si>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</si>
  <si>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</si>
  <si>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</si>
  <si>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</si>
  <si>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</si>
  <si>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</si>
  <si>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</si>
  <si>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</si>
  <si>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</si>
  <si>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</si>
  <si>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</si>
  <si>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</si>
  <si>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</si>
  <si>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</si>
  <si>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</si>
  <si>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</si>
  <si>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</si>
  <si>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</si>
  <si>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</si>
  <si>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</si>
  <si>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</si>
  <si>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</si>
  <si>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</si>
  <si>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</si>
  <si>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</si>
  <si>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</si>
  <si>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</si>
  <si>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</si>
  <si>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</si>
  <si>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</si>
  <si>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</si>
  <si>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</si>
  <si>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</si>
  <si>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</si>
  <si>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</si>
  <si>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</si>
  <si>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</si>
  <si>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</si>
  <si>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</si>
  <si>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</si>
  <si>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</si>
  <si>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</si>
  <si>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</si>
  <si>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</si>
  <si>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</si>
  <si>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</si>
  <si>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</si>
  <si>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</si>
  <si>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</si>
  <si>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</si>
  <si>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</si>
  <si>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</si>
  <si>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</si>
  <si>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</si>
  <si>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</si>
  <si>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</si>
  <si>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</si>
  <si>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</si>
  <si>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</si>
  <si>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</si>
  <si>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</si>
  <si>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</si>
  <si>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</si>
  <si>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</si>
  <si>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</si>
  <si>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</si>
  <si>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</si>
  <si>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</si>
  <si>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</si>
  <si>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</si>
  <si>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</si>
  <si>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</si>
  <si>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</si>
  <si>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</si>
  <si>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</si>
  <si>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</si>
  <si>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</si>
  <si>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</si>
  <si>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</si>
  <si>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</si>
  <si>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</si>
  <si>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</si>
  <si>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</si>
  <si>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</si>
  <si>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</si>
  <si>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</si>
  <si>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</si>
  <si>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</si>
  <si>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</si>
  <si>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</si>
  <si>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</si>
  <si>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</si>
  <si>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</si>
  <si>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</si>
  <si>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</si>
  <si>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</si>
  <si>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</si>
  <si>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</si>
  <si>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</si>
  <si>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</si>
  <si>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</si>
  <si>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</si>
  <si>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</si>
  <si>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</si>
  <si>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</si>
  <si>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</si>
  <si>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</si>
  <si>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</si>
  <si>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</si>
  <si>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</si>
  <si>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</si>
  <si>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</si>
  <si>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</si>
  <si>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</si>
  <si>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</si>
  <si>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</si>
  <si>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</si>
  <si>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</si>
  <si>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</si>
  <si>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</si>
  <si>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</si>
  <si>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</si>
  <si>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</si>
  <si>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</si>
  <si>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</si>
  <si>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</si>
  <si>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</si>
  <si>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</si>
  <si>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</si>
  <si>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</si>
  <si>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</si>
  <si>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</si>
  <si>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</si>
  <si>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</si>
  <si>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</si>
  <si>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</si>
  <si>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</si>
  <si>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</si>
  <si>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</si>
  <si>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</si>
  <si>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</si>
  <si>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</si>
  <si>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</si>
  <si>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</si>
  <si>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</si>
  <si>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</si>
  <si>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</si>
  <si>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</si>
  <si>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</si>
  <si>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</si>
  <si>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</si>
  <si>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</si>
  <si>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</si>
  <si>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</si>
  <si>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</si>
  <si>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</si>
  <si>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</si>
  <si>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</si>
  <si>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</si>
  <si>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</si>
  <si>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</si>
  <si>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</si>
  <si>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</si>
  <si>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</si>
  <si>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</si>
  <si>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</si>
  <si>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</si>
  <si>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</si>
  <si>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</si>
  <si>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</si>
  <si>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</si>
  <si>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</si>
  <si>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</si>
  <si>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</si>
  <si>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</si>
  <si>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</si>
  <si>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</si>
  <si>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</si>
  <si>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</si>
  <si>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</si>
  <si>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</si>
  <si>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</si>
  <si>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</si>
  <si>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</si>
  <si>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</si>
  <si>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</si>
  <si>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</si>
  <si>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</si>
  <si>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</si>
  <si>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</si>
  <si>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</si>
  <si>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</si>
  <si>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</si>
  <si>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</si>
  <si>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</si>
  <si>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</si>
  <si>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</si>
  <si>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</si>
  <si>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</si>
  <si>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</si>
  <si>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</si>
  <si>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</si>
  <si>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</si>
  <si>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</si>
  <si>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</si>
  <si>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</si>
  <si>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</si>
  <si>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</si>
  <si>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</si>
  <si>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</si>
  <si>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</si>
  <si>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</si>
  <si>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</si>
  <si>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</si>
  <si>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</si>
  <si>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</si>
  <si>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</si>
  <si>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</si>
  <si>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</si>
  <si>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</si>
  <si>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</si>
  <si>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</si>
  <si>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</si>
  <si>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</si>
  <si>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</si>
  <si>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</si>
  <si>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</si>
  <si>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</si>
  <si>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</si>
  <si>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</si>
  <si>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</si>
  <si>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</si>
  <si>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</si>
  <si>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</si>
  <si>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</si>
  <si>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</si>
  <si>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</si>
  <si>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</si>
  <si>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</si>
  <si>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</si>
  <si>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</si>
  <si>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</si>
  <si>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</si>
  <si>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</si>
  <si>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</si>
  <si>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</si>
  <si>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</si>
  <si>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</si>
  <si>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</si>
  <si>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</si>
  <si>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</si>
  <si>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</si>
  <si>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</si>
  <si>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</si>
  <si>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</si>
  <si>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</si>
  <si>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</si>
  <si>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</si>
  <si>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</si>
  <si>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</si>
  <si>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</si>
  <si>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</si>
  <si>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</si>
  <si>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</si>
  <si>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</si>
  <si>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</si>
  <si>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</si>
  <si>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</si>
  <si>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</si>
  <si>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</si>
  <si>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</si>
  <si>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</si>
  <si>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</si>
  <si>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</si>
  <si>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</si>
  <si>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</si>
  <si>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</si>
  <si>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</si>
  <si>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</si>
  <si>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</si>
  <si>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</si>
  <si>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</si>
  <si>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</si>
  <si>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</si>
  <si>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</si>
  <si>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</si>
  <si>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</si>
  <si>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</si>
  <si>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</si>
  <si>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</si>
  <si>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</si>
  <si>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</si>
  <si>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</si>
  <si>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</si>
  <si>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</si>
  <si>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</si>
  <si>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</si>
  <si>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</si>
  <si>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</si>
  <si>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</si>
  <si>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</si>
  <si>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</si>
  <si>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</si>
  <si>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</si>
  <si>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</si>
  <si>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</si>
  <si>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</si>
  <si>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</si>
  <si>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</si>
  <si>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</si>
  <si>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</si>
  <si>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</si>
  <si>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</si>
  <si>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</si>
  <si>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</si>
  <si>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</si>
  <si>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</si>
  <si>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</si>
  <si>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</si>
  <si>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</si>
  <si>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</si>
  <si>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</si>
  <si>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</si>
  <si>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</si>
  <si>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</si>
  <si>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</si>
  <si>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</si>
  <si>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</si>
  <si>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</si>
  <si>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</si>
  <si>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</si>
  <si>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</si>
  <si>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</si>
  <si>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</si>
  <si>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</si>
  <si>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</si>
  <si>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</si>
  <si>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</si>
  <si>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</si>
  <si>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</si>
  <si>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</si>
  <si>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</si>
  <si>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</si>
  <si>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</si>
  <si>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</si>
  <si>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</si>
  <si>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</si>
  <si>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</si>
  <si>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</si>
  <si>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</si>
  <si>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</si>
  <si>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</si>
  <si>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</si>
  <si>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</si>
  <si>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</si>
  <si>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</si>
  <si>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</si>
  <si>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</si>
  <si>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</si>
  <si>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</si>
  <si>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</si>
  <si>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</si>
  <si>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</si>
  <si>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</si>
  <si>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</si>
  <si>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</si>
  <si>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</si>
  <si>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</si>
  <si>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</si>
  <si>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</si>
  <si>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</si>
  <si>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</si>
  <si>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</si>
  <si>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</si>
  <si>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</si>
  <si>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</si>
  <si>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</si>
  <si>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</si>
  <si>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</si>
  <si>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</si>
  <si>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</si>
  <si>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</si>
  <si>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</si>
  <si>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</si>
  <si>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</si>
  <si>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</si>
  <si>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</si>
  <si>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</si>
  <si>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</si>
  <si>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</si>
  <si>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</si>
  <si>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</si>
  <si>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</si>
  <si>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</si>
  <si>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</si>
  <si>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</si>
  <si>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</si>
  <si>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</si>
  <si>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</si>
  <si>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</si>
  <si>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</si>
  <si>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</si>
  <si>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</si>
  <si>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</si>
  <si>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</si>
  <si>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</si>
  <si>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</si>
  <si>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</si>
  <si>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</si>
  <si>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</si>
  <si>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</si>
  <si>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</si>
  <si>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</si>
  <si>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</si>
  <si>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</si>
  <si>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</si>
  <si>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</si>
  <si>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</si>
  <si>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</si>
  <si>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</si>
  <si>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</si>
  <si>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</si>
  <si>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</si>
  <si>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</si>
  <si>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</si>
  <si>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</si>
  <si>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</si>
  <si>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</si>
  <si>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</si>
  <si>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</si>
  <si>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</si>
  <si>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</si>
  <si>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</si>
  <si>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</si>
  <si>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</si>
  <si>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</si>
  <si>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</si>
  <si>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</si>
  <si>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</si>
  <si>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</si>
  <si>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</si>
  <si>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</si>
  <si>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</si>
  <si>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</si>
  <si>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</si>
  <si>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</si>
  <si>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</si>
  <si>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</si>
  <si>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</si>
  <si>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</si>
  <si>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</si>
  <si>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</si>
  <si>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</si>
  <si>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</si>
  <si>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</si>
  <si>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</si>
  <si>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</si>
  <si>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</si>
  <si>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</si>
  <si>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</si>
  <si>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</si>
  <si>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</si>
  <si>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</si>
  <si>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</si>
  <si>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</si>
  <si>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</si>
  <si>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</si>
  <si>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</si>
  <si>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</si>
  <si>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</si>
  <si>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</si>
  <si>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</si>
  <si>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</si>
  <si>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</si>
  <si>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</si>
  <si>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</si>
  <si>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</si>
  <si>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</si>
  <si>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</si>
  <si>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</si>
  <si>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</si>
  <si>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</si>
  <si>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</si>
  <si>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</si>
  <si>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</si>
  <si>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</si>
  <si>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</si>
  <si>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</si>
  <si>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</si>
  <si>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</si>
  <si>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</si>
  <si>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</si>
  <si>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</si>
  <si>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</si>
  <si>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</si>
  <si>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</si>
  <si>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</si>
  <si>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</si>
  <si>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</si>
  <si>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</si>
  <si>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</si>
  <si>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</si>
  <si>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</si>
  <si>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</si>
  <si>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</si>
  <si>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</si>
  <si>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</si>
  <si>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</si>
  <si>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</si>
  <si>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</si>
  <si>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</si>
  <si>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</si>
  <si>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</si>
  <si>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</si>
  <si>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</si>
  <si>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</si>
  <si>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</si>
  <si>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</si>
  <si>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</si>
  <si>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</si>
  <si>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</si>
  <si>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</si>
  <si>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</si>
  <si>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</si>
  <si>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</si>
  <si>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</si>
  <si>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</si>
  <si>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</si>
  <si>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</si>
  <si>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</si>
  <si>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</si>
  <si>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</si>
  <si>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</si>
  <si>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</si>
  <si>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</si>
  <si>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</si>
  <si>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</si>
  <si>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</si>
  <si>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</si>
  <si>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</si>
  <si>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</si>
  <si>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</si>
  <si>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</si>
  <si>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</si>
  <si>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</si>
  <si>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</si>
  <si>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</si>
  <si>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</si>
  <si>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</si>
  <si>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</si>
  <si>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</si>
  <si>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</si>
  <si>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</si>
  <si>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</si>
  <si>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</si>
  <si>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</si>
  <si>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</si>
  <si>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</si>
  <si>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</si>
  <si>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</si>
  <si>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</si>
  <si>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</si>
  <si>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</si>
  <si>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</si>
  <si>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</si>
  <si>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</si>
  <si>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</si>
  <si>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</si>
  <si>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</si>
  <si>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</si>
  <si>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</si>
  <si>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</si>
  <si>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</si>
  <si>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</si>
  <si>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</si>
  <si>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</si>
  <si>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</si>
  <si>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</si>
  <si>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</si>
  <si>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</si>
  <si>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</si>
  <si>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</si>
  <si>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</si>
  <si>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</si>
  <si>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</si>
  <si>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</si>
  <si>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</si>
  <si>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</si>
  <si>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</si>
  <si>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</si>
  <si>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</si>
  <si>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</si>
  <si>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</si>
  <si>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</si>
  <si>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</si>
  <si>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</si>
  <si>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</si>
  <si>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</si>
  <si>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</si>
  <si>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</si>
  <si>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</si>
  <si>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</si>
  <si>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</si>
  <si>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</si>
  <si>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</si>
  <si>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</si>
  <si>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</si>
  <si>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</si>
  <si>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</si>
  <si>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</si>
  <si>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</si>
  <si>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</si>
  <si>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</si>
  <si>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</si>
  <si>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</si>
  <si>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</si>
  <si>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</si>
  <si>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</si>
  <si>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</si>
  <si>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</si>
  <si>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</si>
  <si>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</si>
  <si>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</si>
  <si>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</si>
  <si>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</si>
  <si>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</si>
  <si>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</si>
  <si>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</si>
  <si>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</si>
  <si>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</si>
  <si>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</si>
  <si>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</si>
  <si>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</si>
  <si>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</si>
  <si>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</si>
  <si>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</si>
  <si>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</si>
  <si>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</si>
  <si>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</si>
  <si>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</si>
  <si>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</si>
  <si>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</si>
  <si>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</si>
  <si>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</si>
  <si>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</si>
  <si>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</si>
  <si>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</si>
  <si>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</si>
  <si>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</si>
  <si>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</si>
  <si>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</si>
  <si>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</si>
  <si>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</si>
  <si>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</si>
  <si>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</si>
  <si>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</si>
  <si>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</si>
  <si>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</si>
  <si>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</si>
  <si>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</si>
  <si>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</si>
  <si>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</si>
  <si>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</si>
  <si>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</si>
  <si>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</si>
  <si>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</si>
  <si>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</si>
  <si>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</si>
  <si>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</si>
  <si>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</si>
  <si>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</si>
  <si>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</si>
  <si>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</si>
  <si>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</si>
  <si>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</si>
  <si>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</si>
  <si>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</si>
  <si>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</si>
  <si>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</si>
  <si>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</si>
  <si>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</si>
  <si>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</si>
  <si>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</si>
  <si>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</si>
  <si>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</si>
  <si>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</si>
  <si>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</si>
  <si>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</si>
  <si>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</si>
  <si>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</si>
  <si>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</si>
  <si>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</si>
  <si>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</si>
  <si>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</si>
  <si>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</si>
  <si>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</si>
  <si>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</si>
  <si>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</si>
  <si>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</si>
  <si>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</si>
  <si>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</si>
  <si>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</si>
  <si>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</si>
  <si>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</si>
  <si>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</si>
  <si>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</si>
  <si>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</si>
  <si>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</si>
  <si>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</si>
  <si>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</si>
  <si>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</si>
  <si>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</si>
  <si>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</si>
  <si>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</si>
  <si>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</si>
  <si>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</si>
  <si>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</si>
  <si>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</si>
  <si>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</si>
  <si>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</si>
  <si>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</si>
  <si>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</si>
  <si>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</si>
  <si>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</si>
  <si>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</si>
  <si>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</si>
  <si>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</si>
  <si>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</si>
  <si>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</si>
  <si>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</si>
  <si>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</si>
  <si>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</si>
  <si>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</si>
  <si>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</si>
  <si>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</si>
  <si>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</si>
  <si>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</si>
  <si>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</si>
  <si>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</si>
  <si>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</si>
  <si>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</si>
  <si>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</si>
  <si>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</si>
  <si>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</si>
  <si>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</si>
  <si>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</si>
  <si>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</si>
  <si>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</si>
  <si>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</si>
  <si>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</si>
  <si>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</si>
  <si>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</si>
  <si>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</si>
  <si>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</si>
  <si>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</si>
  <si>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</si>
  <si>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</si>
  <si>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</si>
  <si>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</si>
  <si>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</si>
  <si>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</si>
  <si>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</si>
  <si>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</si>
  <si>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</si>
  <si>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</si>
  <si>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</si>
  <si>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</si>
  <si>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</si>
  <si>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</si>
  <si>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</si>
  <si>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</si>
  <si>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</si>
  <si>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</si>
  <si>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</si>
  <si>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</si>
  <si>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</si>
  <si>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</si>
  <si>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</si>
  <si>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</si>
  <si>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</si>
  <si>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</si>
  <si>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</si>
  <si>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</si>
  <si>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</si>
  <si>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</si>
  <si>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</si>
  <si>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</si>
  <si>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</si>
  <si>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</si>
  <si>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</si>
  <si>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</si>
  <si>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</si>
  <si>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</si>
  <si>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</si>
  <si>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</si>
  <si>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</si>
  <si>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</si>
  <si>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</si>
  <si>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</si>
  <si>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</si>
  <si>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</si>
  <si>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</si>
  <si>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</si>
  <si>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</si>
  <si>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</si>
  <si>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</si>
  <si>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</si>
  <si>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</si>
  <si>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</si>
  <si>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</si>
  <si>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</si>
  <si>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</si>
  <si>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</si>
  <si>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</si>
  <si>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</si>
  <si>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</si>
  <si>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</si>
  <si>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</si>
  <si>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</si>
  <si>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</si>
  <si>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</si>
  <si>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</si>
  <si>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</si>
  <si>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</si>
  <si>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</si>
  <si>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</si>
  <si>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</si>
  <si>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</si>
  <si>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</si>
  <si>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</si>
  <si>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</si>
  <si>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</si>
  <si>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</si>
  <si>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</si>
  <si>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</si>
  <si>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</si>
  <si>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</si>
  <si>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</si>
  <si>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</si>
  <si>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</si>
  <si>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</si>
  <si>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</si>
  <si>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</si>
  <si>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</si>
  <si>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</si>
  <si>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</si>
  <si>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</si>
  <si>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</si>
  <si>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</si>
  <si>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</si>
  <si>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</si>
  <si>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</si>
  <si>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</si>
  <si>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</si>
  <si>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</si>
  <si>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</si>
  <si>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</si>
  <si>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</si>
  <si>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</si>
  <si>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</si>
  <si>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</si>
  <si>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</si>
  <si>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</si>
  <si>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</si>
  <si>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</si>
  <si>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</si>
  <si>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</si>
  <si>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</si>
  <si>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</si>
  <si>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</si>
  <si>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</si>
  <si>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</si>
  <si>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</si>
  <si>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</si>
  <si>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</si>
  <si>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</si>
  <si>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</si>
  <si>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</si>
  <si>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</si>
  <si>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</si>
  <si>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</si>
  <si>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</si>
  <si>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</si>
  <si>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</si>
  <si>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</si>
  <si>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</si>
  <si>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</si>
  <si>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</si>
  <si>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</si>
  <si>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</si>
  <si>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</si>
  <si>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</si>
  <si>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</si>
  <si>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</si>
  <si>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</si>
  <si>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</si>
  <si>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</si>
  <si>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</si>
  <si>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</si>
  <si>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</si>
  <si>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</si>
  <si>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</si>
  <si>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</si>
  <si>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</si>
  <si>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</si>
  <si>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</si>
  <si>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</si>
  <si>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</si>
  <si>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</si>
  <si>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</si>
  <si>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</si>
  <si>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</si>
  <si>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</si>
  <si>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</si>
  <si>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</si>
  <si>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</si>
  <si>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</si>
  <si>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</si>
  <si>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</si>
  <si>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</si>
  <si>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</si>
  <si>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</si>
  <si>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</si>
  <si>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</si>
  <si>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</si>
  <si>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</si>
  <si>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</si>
  <si>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</si>
  <si>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</si>
  <si>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</si>
  <si>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</si>
  <si>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</si>
  <si>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</si>
  <si>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</si>
  <si>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</si>
  <si>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</si>
  <si>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</si>
  <si>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</si>
  <si>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</si>
  <si>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</si>
  <si>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</si>
  <si>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</si>
  <si>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</si>
  <si>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</si>
  <si>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</si>
  <si>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</si>
  <si>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</si>
  <si>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</si>
  <si>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</si>
  <si>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</si>
  <si>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</si>
  <si>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</si>
  <si>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</si>
  <si>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</si>
  <si>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</si>
  <si>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</si>
  <si>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</si>
  <si>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</si>
  <si>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</si>
  <si>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</si>
  <si>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</si>
  <si>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</si>
  <si>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</si>
  <si>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</si>
  <si>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</si>
  <si>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</si>
  <si>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</si>
  <si>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</si>
  <si>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</si>
  <si>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</si>
  <si>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</si>
  <si>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</si>
  <si>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</si>
  <si>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</si>
  <si>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</si>
  <si>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</si>
  <si>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</si>
  <si>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</si>
  <si>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</si>
  <si>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</si>
  <si>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</si>
  <si>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</si>
  <si>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</si>
  <si>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</si>
  <si>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</si>
  <si>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</si>
  <si>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</si>
  <si>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</si>
  <si>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</si>
  <si>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</si>
  <si>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</si>
  <si>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</si>
  <si>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</si>
  <si>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</si>
  <si>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</si>
  <si>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</si>
  <si>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</si>
  <si>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</si>
  <si>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</si>
  <si>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</si>
  <si>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</si>
  <si>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</si>
  <si>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</si>
  <si>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</si>
  <si>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</si>
  <si>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</si>
  <si>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</si>
  <si>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</si>
  <si>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</si>
  <si>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</si>
  <si>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</si>
  <si>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</si>
  <si>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</si>
  <si>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</si>
  <si>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</si>
  <si>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</si>
  <si>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</si>
  <si>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</si>
  <si>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</si>
  <si>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</si>
  <si>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</si>
  <si>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</si>
  <si>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</si>
  <si>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</si>
  <si>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</si>
  <si>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</si>
  <si>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</si>
  <si>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</si>
  <si>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</si>
  <si>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</si>
  <si>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</si>
  <si>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</si>
  <si>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</si>
  <si>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</si>
  <si>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</si>
  <si>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</si>
  <si>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</si>
  <si>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</si>
  <si>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</si>
  <si>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</si>
  <si>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</si>
  <si>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</si>
  <si>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</si>
  <si>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</si>
  <si>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</si>
  <si>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</si>
  <si>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</si>
  <si>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</si>
  <si>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</si>
  <si>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</si>
  <si>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</si>
  <si>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</si>
  <si>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</si>
  <si>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</si>
  <si>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</si>
  <si>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</si>
  <si>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</si>
  <si>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</si>
  <si>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</si>
  <si>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</si>
  <si>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</si>
  <si>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</si>
  <si>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</si>
  <si>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</si>
  <si>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</si>
  <si>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</si>
  <si>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</si>
  <si>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</si>
  <si>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</si>
  <si>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</si>
  <si>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</si>
  <si>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</si>
  <si>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</si>
  <si>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</si>
  <si>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</si>
  <si>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</si>
  <si>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</si>
  <si>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</si>
  <si>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</si>
  <si>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</si>
  <si>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</si>
  <si>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</si>
  <si>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</si>
  <si>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</si>
  <si>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</si>
  <si>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</si>
  <si>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</si>
  <si>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</si>
  <si>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</si>
  <si>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</si>
  <si>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</si>
  <si>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</si>
  <si>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</si>
  <si>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</si>
  <si>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</si>
  <si>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</si>
  <si>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</si>
  <si>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</si>
  <si>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</si>
  <si>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</si>
  <si>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</si>
  <si>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</si>
  <si>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</si>
  <si>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</si>
  <si>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</si>
  <si>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</si>
  <si>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</si>
  <si>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</si>
  <si>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</si>
  <si>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</si>
  <si>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</si>
  <si>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</si>
  <si>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</si>
  <si>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</si>
  <si>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</si>
  <si>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</si>
  <si>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</si>
  <si>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</si>
  <si>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</si>
  <si>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</si>
  <si>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</si>
  <si>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</si>
  <si>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</si>
  <si>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</si>
  <si>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</si>
  <si>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</si>
  <si>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</si>
  <si>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</si>
  <si>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</si>
  <si>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</si>
  <si>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</si>
  <si>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</si>
  <si>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</si>
  <si>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</si>
  <si>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</si>
  <si>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</si>
  <si>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</si>
  <si>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</si>
  <si>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</si>
  <si>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</si>
  <si>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</si>
  <si>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</si>
  <si>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</si>
  <si>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</si>
  <si>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</si>
  <si>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</si>
  <si>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</si>
  <si>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</si>
  <si>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</si>
  <si>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</si>
  <si>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</si>
  <si>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</si>
  <si>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</si>
  <si>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</si>
  <si>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</si>
  <si>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</si>
  <si>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</si>
  <si>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</si>
  <si>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</si>
  <si>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</si>
  <si>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</si>
  <si>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</si>
  <si>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</si>
  <si>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</si>
  <si>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</si>
  <si>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</si>
  <si>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</si>
  <si>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</si>
  <si>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</si>
  <si>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</si>
  <si>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</si>
  <si>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</si>
  <si>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</si>
  <si>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</si>
  <si>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</si>
  <si>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</si>
  <si>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</si>
  <si>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</si>
  <si>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</si>
  <si>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</si>
  <si>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</si>
  <si>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</si>
  <si>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</si>
  <si>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</si>
  <si>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</si>
  <si>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</si>
  <si>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</si>
  <si>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</si>
  <si>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</si>
  <si>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</si>
  <si>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</si>
  <si>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</si>
  <si>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</si>
  <si>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</si>
  <si>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</si>
  <si>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</si>
  <si>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</si>
  <si>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</si>
  <si>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</si>
  <si>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</si>
  <si>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</si>
  <si>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</si>
  <si>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</si>
  <si>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</si>
  <si>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</si>
  <si>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</si>
  <si>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</si>
  <si>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</si>
  <si>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</si>
  <si>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</si>
  <si>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</si>
  <si>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</si>
  <si>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</si>
  <si>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</si>
  <si>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</si>
  <si>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</si>
  <si>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</si>
  <si>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</si>
  <si>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</si>
  <si>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</si>
  <si>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</si>
  <si>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</si>
  <si>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</si>
  <si>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</si>
  <si>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</si>
  <si>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</si>
  <si>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</si>
  <si>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</si>
  <si>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</si>
  <si>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</si>
  <si>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</si>
  <si>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</si>
  <si>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</si>
  <si>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</si>
  <si>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</si>
  <si>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</si>
  <si>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</si>
  <si>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</si>
  <si>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</si>
  <si>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</si>
  <si>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</si>
  <si>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</si>
  <si>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</si>
  <si>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</si>
  <si>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</si>
  <si>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</si>
  <si>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</si>
  <si>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</si>
  <si>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</si>
  <si>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</si>
  <si>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</si>
  <si>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</si>
  <si>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</si>
  <si>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</si>
  <si>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</si>
  <si>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</si>
  <si>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</si>
  <si>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</si>
  <si>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</si>
  <si>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</si>
  <si>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</si>
  <si>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</si>
  <si>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</si>
  <si>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</si>
  <si>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</si>
  <si>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</si>
  <si>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</si>
  <si>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</si>
  <si>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</si>
  <si>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</si>
  <si>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</si>
  <si>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</si>
  <si>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</si>
  <si>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</si>
  <si>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</si>
  <si>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</si>
  <si>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</si>
  <si>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</si>
  <si>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</si>
  <si>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</si>
  <si>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</si>
  <si>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</si>
  <si>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</si>
  <si>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</si>
  <si>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</si>
  <si>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</si>
  <si>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</si>
  <si>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</si>
  <si>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</si>
  <si>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</si>
  <si>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</si>
  <si>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</si>
  <si>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</si>
  <si>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</si>
  <si>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</si>
  <si>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</si>
  <si>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</si>
  <si>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</si>
  <si>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</si>
  <si>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</si>
  <si>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</si>
  <si>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</si>
  <si>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</si>
  <si>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</si>
  <si>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</si>
  <si>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</si>
  <si>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</si>
  <si>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</si>
  <si>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</si>
  <si>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</si>
  <si>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</si>
  <si>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</si>
  <si>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</si>
  <si>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</si>
  <si>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</si>
  <si>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</si>
  <si>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</si>
  <si>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</si>
  <si>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</si>
  <si>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</si>
  <si>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</si>
  <si>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</si>
  <si>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</si>
  <si>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</si>
  <si>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</si>
  <si>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</si>
  <si>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</si>
  <si>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</si>
  <si>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</si>
  <si>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</si>
  <si>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</si>
  <si>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</si>
  <si>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</si>
  <si>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</si>
  <si>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</si>
  <si>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</si>
  <si>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</si>
  <si>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</si>
  <si>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</si>
  <si>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</si>
  <si>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</si>
  <si>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</si>
  <si>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</si>
  <si>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</si>
  <si>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</si>
  <si>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</si>
  <si>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</si>
  <si>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</si>
  <si>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</si>
  <si>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</si>
  <si>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</si>
  <si>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</si>
  <si>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</si>
  <si>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</si>
  <si>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</si>
  <si>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</si>
  <si>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</si>
  <si>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</si>
  <si>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</si>
  <si>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</si>
  <si>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</si>
  <si>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</si>
  <si>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</si>
  <si>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</si>
  <si>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</si>
  <si>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</si>
  <si>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</si>
  <si>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</si>
  <si>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</si>
  <si>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</si>
  <si>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</si>
  <si>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</si>
  <si>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</si>
  <si>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</si>
  <si>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</si>
  <si>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</si>
  <si>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</si>
  <si>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</si>
  <si>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</si>
  <si>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</si>
  <si>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</si>
  <si>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</si>
  <si>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</si>
  <si>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</si>
  <si>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</si>
  <si>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</si>
  <si>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</si>
  <si>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</si>
  <si>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</si>
  <si>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</si>
  <si>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</si>
  <si>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</si>
  <si>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</si>
  <si>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</si>
  <si>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</si>
  <si>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</si>
  <si>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</si>
  <si>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</si>
  <si>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</si>
  <si>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</si>
  <si>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</si>
  <si>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</si>
  <si>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</si>
  <si>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</si>
  <si>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</si>
  <si>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</si>
  <si>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</si>
  <si>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</si>
  <si>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</si>
  <si>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</si>
  <si>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</si>
  <si>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</si>
  <si>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</si>
  <si>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</si>
  <si>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</si>
  <si>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</si>
  <si>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</si>
  <si>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</si>
  <si>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</si>
  <si>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</si>
  <si>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</si>
  <si>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</si>
  <si>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</si>
  <si>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</si>
  <si>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</si>
  <si>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</si>
  <si>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</si>
  <si>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</si>
  <si>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</si>
  <si>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</si>
  <si>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</si>
  <si>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</si>
  <si>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</si>
  <si>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</si>
  <si>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</si>
  <si>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</si>
  <si>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</si>
  <si>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</si>
  <si>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</si>
  <si>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</si>
  <si>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</si>
  <si>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</si>
  <si>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</si>
  <si>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</si>
  <si>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</si>
  <si>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</si>
  <si>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</si>
  <si>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</si>
  <si>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</si>
  <si>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</si>
  <si>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</si>
  <si>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</si>
  <si>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</si>
  <si>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</si>
  <si>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</si>
  <si>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</si>
  <si>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</si>
  <si>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</si>
  <si>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</si>
  <si>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</si>
  <si>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</si>
  <si>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</si>
  <si>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</si>
  <si>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</si>
  <si>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</si>
  <si>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</si>
  <si>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</si>
  <si>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</si>
  <si>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</si>
  <si>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</si>
  <si>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</si>
  <si>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</si>
  <si>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</si>
  <si>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</si>
  <si>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</si>
  <si>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</si>
  <si>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</si>
  <si>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</si>
  <si>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</si>
  <si>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</si>
  <si>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</si>
  <si>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</si>
  <si>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</si>
  <si>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</si>
  <si>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</si>
  <si>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</si>
  <si>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</si>
  <si>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</si>
  <si>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</si>
  <si>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</si>
  <si>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</si>
  <si>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</si>
  <si>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</si>
  <si>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</si>
  <si>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</si>
  <si>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</si>
  <si>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</si>
  <si>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</si>
  <si>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</si>
  <si>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</si>
  <si>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</si>
  <si>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</si>
  <si>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</si>
  <si>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</si>
  <si>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</si>
  <si>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</si>
  <si>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</si>
  <si>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</si>
  <si>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</si>
  <si>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</si>
  <si>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</si>
  <si>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</si>
  <si>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</si>
  <si>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</si>
  <si>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</si>
  <si>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</si>
  <si>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</si>
  <si>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</si>
  <si>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</si>
  <si>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</si>
  <si>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</si>
  <si>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</si>
  <si>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</si>
  <si>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</si>
  <si>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</si>
  <si>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</si>
  <si>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</si>
  <si>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</si>
  <si>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</si>
  <si>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</si>
  <si>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</si>
  <si>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</si>
  <si>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</si>
  <si>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</si>
  <si>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</si>
  <si>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</si>
  <si>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</si>
  <si>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</si>
  <si>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</si>
  <si>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</si>
  <si>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</si>
  <si>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</si>
  <si>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</si>
  <si>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</si>
  <si>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</si>
  <si>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</si>
  <si>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</si>
  <si>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</si>
  <si>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</si>
  <si>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</si>
  <si>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</si>
  <si>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</si>
  <si>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</si>
  <si>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</si>
  <si>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</si>
  <si>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</si>
  <si>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</si>
  <si>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</si>
  <si>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</si>
  <si>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</si>
  <si>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</si>
  <si>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</si>
  <si>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</si>
  <si>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</si>
  <si>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</si>
  <si>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</si>
  <si>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</si>
  <si>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</si>
  <si>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</si>
  <si>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</si>
  <si>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</si>
  <si>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</si>
  <si>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</si>
  <si>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</si>
  <si>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</si>
  <si>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</si>
  <si>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</si>
  <si>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</si>
  <si>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</si>
  <si>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</si>
  <si>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</si>
  <si>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</si>
  <si>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</si>
  <si>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</si>
  <si>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</si>
  <si>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</si>
  <si>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</si>
  <si>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</si>
  <si>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</si>
  <si>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</si>
  <si>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</si>
  <si>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</si>
  <si>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</si>
  <si>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</si>
  <si>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</si>
  <si>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</si>
  <si>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</si>
  <si>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</si>
  <si>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</si>
  <si>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</si>
  <si>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</si>
  <si>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</si>
  <si>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</si>
  <si>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</si>
  <si>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</si>
  <si>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</si>
  <si>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</si>
  <si>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</si>
  <si>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</si>
  <si>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</si>
  <si>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</si>
  <si>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</si>
  <si>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</si>
  <si>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</si>
  <si>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</si>
  <si>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</si>
  <si>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</si>
  <si>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</si>
  <si>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</si>
  <si>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</si>
  <si>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</si>
  <si>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</si>
  <si>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</si>
  <si>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</si>
  <si>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</si>
  <si>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</si>
  <si>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</si>
  <si>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</si>
  <si>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</si>
  <si>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</si>
  <si>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</si>
  <si>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</si>
  <si>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</si>
  <si>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</si>
  <si>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</si>
  <si>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</si>
  <si>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</si>
  <si>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</si>
  <si>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</si>
  <si>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</si>
  <si>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</si>
  <si>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</si>
  <si>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</si>
  <si>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</si>
  <si>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</si>
  <si>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</si>
  <si>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</si>
  <si>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</si>
  <si>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</si>
  <si>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</si>
  <si>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</si>
  <si>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</si>
  <si>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</si>
  <si>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</si>
  <si>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</si>
  <si>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</si>
  <si>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</si>
  <si>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</si>
  <si>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</si>
  <si>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</si>
  <si>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</si>
  <si>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</si>
  <si>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</si>
  <si>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</si>
  <si>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</si>
  <si>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</si>
  <si>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</si>
  <si>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</si>
  <si>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</si>
  <si>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</si>
  <si>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</si>
  <si>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</si>
  <si>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</si>
  <si>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</si>
  <si>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</si>
  <si>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</si>
  <si>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</si>
  <si>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</si>
  <si>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</si>
  <si>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</si>
  <si>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</si>
  <si>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</si>
  <si>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</si>
  <si>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</si>
  <si>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</si>
  <si>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</si>
  <si>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</si>
  <si>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</si>
  <si>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</si>
  <si>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</si>
  <si>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</si>
  <si>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</si>
  <si>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</si>
  <si>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</si>
  <si>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</si>
  <si>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</si>
  <si>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</si>
  <si>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</si>
  <si>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</si>
  <si>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</si>
  <si>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</si>
  <si>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</si>
  <si>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</si>
  <si>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</si>
  <si>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</si>
  <si>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</si>
  <si>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</si>
  <si>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</si>
  <si>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</si>
  <si>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</si>
  <si>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</si>
  <si>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</si>
  <si>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</si>
  <si>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</si>
  <si>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</si>
  <si>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</si>
  <si>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</si>
  <si>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</si>
  <si>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</si>
  <si>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</si>
  <si>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</si>
  <si>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</si>
  <si>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</si>
  <si>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</si>
  <si>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</si>
  <si>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</si>
  <si>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</si>
  <si>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</si>
  <si>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</si>
  <si>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</si>
  <si>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</si>
  <si>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</si>
  <si>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</si>
  <si>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</si>
  <si>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</si>
  <si>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</si>
  <si>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</si>
  <si>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</si>
  <si>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</si>
  <si>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</si>
  <si>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</si>
  <si>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</si>
  <si>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</si>
  <si>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</si>
  <si>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</si>
  <si>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</si>
  <si>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</si>
  <si>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</si>
  <si>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</si>
  <si>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</si>
  <si>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</si>
  <si>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</si>
  <si>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</si>
  <si>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</si>
  <si>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</si>
  <si>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</si>
  <si>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</si>
  <si>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</si>
  <si>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</si>
  <si>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</si>
  <si>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</si>
  <si>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</si>
  <si>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</si>
  <si>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</si>
  <si>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</si>
  <si>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</si>
  <si>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</si>
  <si>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</si>
  <si>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</si>
  <si>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</si>
  <si>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</si>
  <si>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</si>
  <si>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</si>
  <si>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</si>
  <si>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</si>
  <si>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</si>
  <si>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</si>
  <si>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</si>
  <si>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</si>
  <si>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</si>
  <si>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</si>
  <si>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</si>
  <si>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</si>
  <si>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</si>
  <si>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</si>
  <si>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</si>
  <si>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</si>
  <si>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</si>
  <si>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</si>
  <si>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</si>
  <si>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</si>
  <si>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</si>
  <si>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</si>
  <si>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</si>
  <si>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</si>
  <si>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</si>
  <si>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</si>
  <si>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</si>
  <si>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</si>
  <si>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</si>
  <si>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</si>
  <si>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</si>
  <si>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</si>
  <si>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</si>
  <si>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</si>
  <si>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</si>
  <si>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</si>
  <si>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</si>
  <si>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</si>
  <si>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</si>
  <si>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</si>
  <si>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</si>
  <si>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</si>
  <si>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</si>
  <si>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</si>
  <si>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</si>
  <si>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</si>
  <si>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</si>
  <si>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</si>
  <si>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</si>
  <si>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</si>
  <si>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</si>
  <si>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</si>
  <si>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</si>
  <si>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</si>
  <si>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</si>
  <si>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</si>
  <si>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</si>
  <si>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</si>
  <si>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</si>
  <si>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</si>
  <si>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</si>
  <si>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</si>
  <si>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</si>
  <si>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</si>
  <si>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</si>
  <si>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</si>
  <si>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</si>
  <si>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</si>
  <si>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</si>
  <si>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</si>
  <si>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</si>
  <si>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</si>
  <si>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</si>
  <si>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</si>
  <si>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</si>
  <si>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</si>
  <si>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</si>
  <si>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</si>
  <si>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</si>
  <si>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</si>
  <si>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</si>
  <si>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</si>
  <si>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</si>
  <si>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</si>
  <si>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</si>
  <si>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</si>
  <si>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</si>
  <si>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</si>
  <si>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</si>
  <si>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</si>
  <si>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</si>
  <si>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</si>
  <si>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</si>
  <si>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</si>
  <si>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</si>
  <si>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</si>
  <si>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</si>
  <si>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</si>
  <si>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</si>
  <si>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</si>
  <si>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</si>
  <si>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</si>
  <si>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</si>
  <si>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</si>
  <si>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</si>
  <si>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</si>
  <si>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</si>
  <si>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</si>
  <si>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</si>
  <si>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</si>
  <si>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</si>
  <si>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</si>
  <si>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</si>
  <si>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</si>
  <si>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</si>
  <si>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</si>
  <si>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</si>
  <si>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</si>
  <si>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</si>
  <si>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</si>
  <si>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</si>
  <si>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</si>
  <si>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</si>
  <si>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</si>
  <si>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</si>
  <si>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</si>
  <si>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</si>
  <si>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</si>
  <si>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</si>
  <si>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</si>
  <si>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</si>
  <si>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</si>
  <si>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</si>
  <si>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</si>
  <si>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</si>
  <si>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</si>
  <si>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</si>
  <si>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</si>
  <si>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</si>
  <si>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</si>
  <si>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</si>
  <si>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</si>
  <si>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</si>
  <si>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</si>
  <si>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</si>
  <si>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</si>
  <si>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</si>
  <si>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</si>
  <si>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</si>
  <si>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</si>
  <si>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</si>
  <si>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</si>
  <si>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</si>
  <si>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</si>
  <si>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</si>
  <si>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</si>
  <si>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</si>
  <si>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</si>
  <si>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</si>
  <si>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</si>
  <si>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</si>
  <si>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</si>
  <si>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</si>
  <si>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</si>
  <si>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</si>
  <si>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</si>
  <si>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</si>
  <si>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</si>
  <si>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</si>
  <si>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</si>
  <si>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</si>
  <si>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</si>
  <si>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</si>
  <si>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</si>
  <si>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</si>
  <si>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</si>
  <si>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</si>
  <si>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</si>
  <si>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</si>
  <si>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</si>
  <si>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</si>
  <si>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</si>
  <si>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</si>
  <si>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</si>
  <si>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</si>
  <si>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</si>
  <si>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</si>
  <si>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</si>
  <si>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</si>
  <si>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</si>
  <si>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</si>
  <si>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</si>
  <si>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</si>
  <si>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</si>
  <si>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</si>
  <si>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</si>
  <si>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</si>
  <si>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</si>
  <si>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</si>
  <si>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</si>
  <si>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</si>
  <si>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</si>
  <si>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</si>
  <si>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</si>
  <si>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</si>
  <si>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</si>
  <si>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</si>
  <si>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</si>
  <si>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</si>
  <si>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</si>
  <si>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</si>
  <si>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</si>
  <si>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</si>
  <si>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</si>
  <si>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</si>
  <si>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</si>
  <si>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</si>
  <si>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</si>
  <si>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</si>
  <si>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</si>
  <si>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</si>
  <si>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</si>
  <si>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</si>
  <si>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</si>
  <si>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</si>
  <si>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</si>
  <si>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</si>
  <si>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</si>
  <si>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</si>
  <si>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</si>
  <si>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</si>
  <si>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</si>
  <si>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</si>
  <si>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</si>
  <si>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</si>
  <si>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</si>
  <si>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</si>
  <si>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</si>
  <si>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</si>
  <si>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</si>
  <si>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</si>
  <si>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</si>
  <si>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</si>
  <si>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</si>
  <si>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</si>
  <si>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</si>
  <si>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</si>
  <si>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</si>
  <si>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</si>
  <si>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</si>
  <si>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</si>
  <si>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</si>
  <si>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</si>
  <si>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</si>
  <si>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</si>
  <si>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</si>
  <si>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</si>
  <si>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</si>
  <si>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</si>
  <si>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</si>
  <si>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</si>
  <si>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</si>
  <si>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</si>
  <si>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</si>
  <si>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</si>
  <si>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</si>
  <si>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</si>
  <si>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</si>
  <si>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</si>
  <si>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</si>
  <si>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</si>
  <si>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</si>
  <si>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</si>
  <si>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</si>
  <si>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</si>
  <si>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</si>
  <si>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</si>
  <si>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</si>
  <si>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</si>
  <si>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</si>
  <si>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</si>
  <si>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</si>
  <si>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</si>
  <si>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</si>
  <si>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</si>
  <si>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</si>
  <si>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</si>
  <si>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</si>
  <si>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</si>
  <si>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</si>
  <si>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</si>
  <si>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</si>
  <si>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</si>
  <si>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</si>
  <si>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</si>
  <si>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</si>
  <si>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</si>
  <si>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</si>
  <si>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</si>
  <si>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</si>
  <si>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</si>
  <si>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</si>
  <si>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</si>
  <si>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</si>
  <si>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</si>
  <si>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</si>
  <si>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</si>
  <si>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</si>
  <si>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</si>
  <si>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</si>
  <si>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</si>
  <si>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</si>
  <si>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</si>
  <si>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</si>
  <si>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</si>
  <si>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</si>
  <si>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</si>
  <si>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</si>
  <si>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</si>
  <si>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</si>
  <si>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</si>
  <si>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</si>
  <si>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</si>
  <si>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</si>
  <si>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</si>
  <si>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</si>
  <si>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</si>
  <si>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</si>
  <si>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</si>
  <si>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</si>
  <si>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</si>
  <si>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</si>
  <si>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</si>
  <si>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</si>
  <si>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</si>
  <si>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</si>
  <si>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</si>
  <si>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</si>
  <si>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</si>
  <si>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</si>
  <si>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</si>
  <si>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</si>
  <si>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</si>
  <si>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</si>
  <si>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</si>
  <si>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</si>
  <si>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</si>
  <si>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</si>
  <si>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</si>
  <si>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</si>
  <si>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</si>
  <si>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</si>
  <si>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</si>
  <si>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</si>
  <si>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</si>
  <si>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</si>
  <si>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</si>
  <si>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</si>
  <si>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</si>
  <si>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</si>
  <si>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</si>
  <si>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</si>
  <si>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</si>
  <si>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</si>
  <si>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</si>
  <si>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</si>
  <si>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</si>
  <si>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</si>
  <si>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</si>
  <si>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</si>
  <si>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</si>
  <si>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</si>
  <si>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</si>
  <si>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</si>
  <si>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</si>
  <si>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</si>
  <si>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</si>
  <si>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</si>
  <si>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</si>
  <si>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</si>
  <si>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</si>
  <si>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</si>
  <si>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</si>
  <si>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</si>
  <si>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</si>
  <si>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</si>
  <si>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</si>
  <si>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</si>
  <si>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</si>
  <si>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</si>
  <si>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</si>
  <si>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</si>
  <si>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</si>
  <si>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</si>
  <si>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</si>
  <si>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</si>
  <si>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</si>
  <si>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</si>
  <si>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</si>
  <si>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</si>
  <si>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</si>
  <si>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</si>
  <si>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</si>
  <si>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</si>
  <si>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</si>
  <si>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</si>
  <si>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</si>
  <si>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</si>
  <si>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</si>
  <si>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</si>
  <si>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</si>
  <si>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</si>
  <si>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</si>
  <si>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</si>
  <si>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</si>
  <si>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</si>
  <si>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</si>
  <si>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</si>
  <si>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</si>
  <si>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</si>
  <si>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</si>
  <si>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</si>
  <si>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</si>
  <si>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</si>
  <si>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</si>
  <si>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</si>
  <si>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</si>
  <si>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</si>
  <si>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</si>
  <si>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</si>
  <si>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</si>
  <si>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</si>
  <si>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</si>
  <si>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</si>
  <si>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</si>
  <si>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</si>
  <si>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</si>
  <si>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</si>
  <si>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</si>
  <si>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</si>
  <si>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</si>
  <si>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</si>
  <si>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</si>
  <si>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</si>
  <si>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</si>
  <si>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</si>
  <si>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</si>
  <si>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</si>
  <si>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</si>
  <si>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</si>
  <si>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</si>
  <si>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</si>
  <si>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</si>
  <si>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</si>
  <si>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</si>
  <si>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</si>
  <si>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</si>
  <si>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</si>
  <si>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</si>
  <si>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</si>
  <si>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</si>
  <si>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</si>
  <si>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</si>
  <si>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</si>
  <si>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</si>
  <si>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</si>
  <si>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</si>
  <si>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</si>
  <si>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</si>
  <si>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</si>
  <si>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</si>
  <si>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</si>
  <si>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</si>
  <si>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</si>
  <si>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</si>
  <si>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</si>
  <si>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</si>
  <si>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</si>
  <si>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</si>
  <si>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</si>
  <si>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</si>
  <si>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</si>
  <si>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</si>
  <si>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</si>
  <si>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</si>
  <si>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</si>
  <si>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</si>
  <si>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</si>
  <si>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</si>
  <si>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</si>
  <si>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</si>
  <si>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</si>
  <si>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</si>
  <si>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</si>
  <si>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</si>
  <si>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</si>
  <si>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</si>
  <si>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</si>
  <si>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</si>
  <si>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</si>
  <si>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</si>
  <si>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</si>
  <si>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</si>
  <si>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</si>
  <si>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</si>
  <si>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</si>
  <si>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</si>
  <si>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</si>
  <si>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</si>
  <si>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</si>
  <si>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</si>
  <si>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</si>
  <si>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</si>
  <si>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</si>
  <si>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</si>
  <si>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</si>
  <si>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</si>
  <si>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</si>
  <si>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</si>
  <si>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</si>
  <si>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</si>
  <si>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</si>
  <si>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</si>
  <si>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</si>
  <si>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</si>
  <si>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</si>
  <si>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</si>
  <si>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</si>
  <si>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</si>
  <si>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</si>
  <si>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</si>
  <si>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</si>
  <si>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</si>
  <si>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</si>
  <si>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</si>
  <si>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</si>
  <si>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</si>
  <si>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</si>
  <si>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</si>
  <si>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</si>
  <si>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</si>
  <si>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</si>
  <si>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</si>
  <si>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</si>
  <si>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</si>
  <si>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</si>
  <si>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</si>
  <si>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</si>
  <si>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</si>
  <si>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</si>
  <si>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</si>
  <si>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</si>
  <si>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</si>
  <si>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</si>
  <si>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</si>
  <si>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</si>
  <si>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</si>
  <si>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</si>
  <si>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</si>
  <si>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</si>
  <si>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</si>
  <si>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</si>
  <si>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</si>
  <si>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</si>
  <si>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</si>
  <si>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</si>
  <si>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</si>
  <si>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</si>
  <si>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</si>
  <si>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</si>
  <si>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</si>
  <si>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</si>
  <si>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</si>
  <si>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</si>
  <si>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</si>
  <si>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</si>
  <si>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</si>
  <si>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</si>
  <si>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</si>
  <si>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</si>
  <si>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</si>
  <si>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</si>
  <si>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</si>
  <si>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</si>
  <si>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</si>
  <si>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</si>
  <si>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</si>
  <si>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</si>
  <si>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</si>
  <si>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</si>
  <si>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</si>
  <si>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</si>
  <si>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</si>
  <si>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</si>
  <si>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</si>
  <si>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</si>
  <si>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</si>
  <si>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</si>
  <si>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</si>
  <si>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</si>
  <si>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</si>
  <si>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</si>
  <si>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</si>
  <si>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</si>
  <si>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</si>
  <si>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</si>
  <si>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</si>
  <si>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</si>
  <si>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</si>
  <si>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</si>
  <si>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</si>
  <si>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</si>
  <si>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</si>
  <si>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</si>
  <si>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</si>
  <si>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</si>
  <si>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</si>
  <si>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</si>
  <si>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</si>
  <si>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</si>
  <si>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</si>
  <si>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</si>
  <si>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</si>
  <si>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</si>
  <si>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</si>
  <si>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</si>
  <si>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</si>
  <si>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</si>
  <si>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</si>
  <si>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</si>
  <si>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</si>
  <si>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</si>
  <si>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</si>
  <si>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</si>
  <si>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</si>
  <si>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</si>
  <si>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</si>
  <si>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</si>
  <si>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</si>
  <si>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</si>
  <si>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</si>
  <si>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</si>
  <si>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</si>
  <si>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</si>
  <si>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</si>
  <si>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</si>
  <si>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</si>
  <si>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</si>
  <si>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</si>
  <si>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</si>
  <si>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</si>
  <si>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</si>
  <si>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</si>
  <si>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</si>
  <si>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</si>
  <si>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</si>
  <si>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</si>
  <si>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</si>
  <si>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</si>
  <si>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</si>
  <si>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</si>
  <si>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</si>
  <si>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</si>
  <si>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</si>
  <si>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</si>
  <si>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</si>
  <si>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</si>
  <si>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</si>
  <si>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</si>
  <si>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</si>
  <si>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</si>
  <si>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</si>
  <si>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</si>
  <si>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</si>
  <si>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</si>
  <si>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</si>
  <si>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</si>
  <si>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</si>
  <si>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</si>
  <si>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</si>
  <si>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</si>
  <si>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</si>
  <si>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</si>
  <si>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</si>
  <si>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</si>
  <si>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</si>
  <si>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</si>
  <si>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</si>
  <si>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</si>
  <si>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</si>
  <si>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</si>
  <si>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</si>
  <si>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</si>
  <si>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</si>
  <si>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</si>
  <si>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</si>
  <si>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</si>
  <si>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</si>
  <si>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</si>
  <si>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</si>
  <si>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</si>
  <si>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</si>
  <si>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</si>
  <si>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</si>
  <si>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</si>
  <si>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</si>
  <si>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</si>
  <si>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</si>
  <si>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</si>
  <si>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</si>
  <si>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</si>
  <si>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</si>
  <si>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</si>
  <si>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</si>
  <si>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</si>
  <si>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</si>
  <si>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</si>
  <si>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</si>
  <si>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</si>
  <si>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</si>
  <si>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</si>
  <si>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</si>
  <si>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</si>
  <si>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</si>
  <si>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</si>
  <si>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</si>
  <si>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</si>
  <si>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</si>
  <si>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</si>
  <si>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</si>
  <si>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</si>
  <si>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</si>
  <si>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</si>
  <si>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</si>
  <si>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</si>
  <si>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</si>
  <si>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</si>
  <si>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</si>
  <si>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</si>
  <si>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</si>
  <si>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</si>
  <si>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</si>
  <si>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</si>
  <si>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</si>
  <si>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</si>
  <si>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</si>
  <si>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</si>
  <si>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</si>
  <si>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</si>
  <si>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</si>
  <si>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</si>
  <si>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</si>
  <si>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</si>
  <si>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</si>
  <si>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</si>
  <si>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</si>
  <si>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</si>
  <si>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</si>
  <si>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</si>
  <si>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</si>
  <si>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</si>
  <si>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</si>
  <si>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</si>
  <si>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</si>
  <si>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</si>
  <si>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</si>
  <si>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</si>
  <si>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</si>
  <si>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</si>
  <si>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</si>
  <si>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</si>
  <si>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</si>
  <si>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</si>
  <si>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</si>
  <si>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</si>
  <si>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</si>
  <si>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</si>
  <si>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</si>
  <si>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</si>
  <si>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</si>
  <si>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</si>
  <si>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</si>
  <si>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</si>
  <si>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</si>
  <si>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</si>
  <si>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</si>
  <si>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</si>
  <si>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</si>
  <si>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</si>
  <si>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</si>
  <si>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</si>
  <si>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</si>
  <si>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</si>
  <si>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</si>
  <si>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</si>
  <si>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</si>
  <si>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</si>
  <si>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</si>
  <si>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</si>
  <si>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</si>
  <si>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</si>
  <si>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</si>
  <si>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</si>
  <si>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</si>
  <si>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</si>
  <si>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</si>
  <si>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</si>
  <si>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</si>
  <si>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</si>
  <si>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</si>
  <si>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</si>
  <si>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</si>
  <si>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</si>
  <si>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</si>
  <si>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</si>
  <si>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</si>
  <si>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</si>
  <si>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</si>
  <si>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</si>
  <si>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</si>
  <si>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</si>
  <si>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</si>
  <si>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</si>
  <si>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</si>
  <si>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</si>
  <si>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</si>
  <si>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</si>
  <si>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</si>
  <si>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</si>
  <si>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</si>
  <si>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</si>
  <si>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</si>
  <si>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</si>
  <si>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</si>
  <si>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</si>
  <si>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</si>
  <si>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</si>
  <si>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</si>
  <si>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</si>
  <si>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</si>
  <si>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</si>
  <si>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</si>
  <si>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</si>
  <si>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</si>
  <si>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</si>
  <si>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</si>
  <si>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</si>
  <si>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</si>
  <si>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</si>
  <si>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</si>
  <si>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</si>
  <si>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</si>
  <si>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</si>
  <si>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</si>
  <si>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</si>
  <si>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</si>
  <si>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</si>
  <si>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</si>
  <si>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</si>
  <si>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</si>
  <si>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</si>
  <si>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</si>
  <si>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</si>
  <si>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</si>
  <si>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</si>
  <si>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</si>
  <si>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</si>
  <si>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</si>
  <si>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</si>
  <si>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</si>
  <si>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</si>
  <si>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</si>
  <si>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</si>
  <si>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</si>
  <si>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</si>
  <si>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</si>
  <si>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</si>
  <si>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</si>
  <si>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</si>
  <si>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</si>
  <si>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</si>
  <si>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</si>
  <si>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</si>
  <si>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</si>
  <si>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</si>
  <si>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</si>
  <si>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</si>
  <si>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</si>
  <si>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</si>
  <si>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</si>
  <si>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</si>
  <si>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</si>
  <si>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</si>
  <si>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</si>
  <si>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</si>
  <si>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</si>
  <si>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</si>
  <si>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</si>
  <si>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</si>
  <si>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</si>
  <si>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</si>
  <si>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</si>
  <si>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</si>
  <si>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</si>
  <si>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</si>
  <si>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</si>
  <si>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</si>
  <si>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</si>
  <si>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</si>
  <si>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</si>
  <si>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</si>
  <si>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</si>
  <si>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</si>
  <si>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</si>
  <si>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</si>
  <si>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</si>
  <si>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</si>
  <si>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</si>
  <si>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</si>
  <si>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</si>
  <si>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</si>
  <si>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</si>
  <si>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</si>
  <si>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</si>
  <si>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</si>
  <si>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</si>
  <si>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</si>
  <si>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</si>
  <si>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</si>
  <si>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</si>
  <si>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</si>
  <si>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</si>
  <si>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</si>
  <si>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</si>
  <si>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</si>
  <si>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</si>
  <si>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</si>
  <si>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</si>
  <si>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</si>
  <si>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</si>
  <si>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</si>
  <si>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</si>
  <si>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</si>
  <si>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</si>
  <si>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</si>
  <si>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</si>
  <si>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</si>
  <si>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</si>
  <si>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</si>
  <si>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</si>
  <si>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</si>
  <si>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</si>
  <si>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</si>
  <si>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</si>
  <si>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</si>
  <si>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</si>
  <si>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</si>
  <si>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</si>
  <si>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</si>
  <si>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</si>
  <si>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</si>
  <si>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</si>
  <si>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</si>
  <si>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</si>
  <si>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</si>
  <si>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</si>
  <si>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</si>
  <si>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</si>
  <si>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</si>
  <si>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</si>
  <si>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</si>
  <si>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</si>
  <si>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</si>
  <si>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</si>
  <si>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</si>
  <si>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</si>
  <si>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</si>
  <si>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</si>
  <si>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</si>
  <si>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</si>
  <si>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</si>
  <si>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</si>
  <si>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</si>
  <si>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</si>
  <si>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</si>
  <si>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</si>
  <si>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</si>
  <si>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</si>
  <si>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</si>
  <si>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</si>
  <si>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</si>
  <si>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</si>
  <si>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</si>
  <si>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</si>
  <si>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</si>
  <si>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</si>
  <si>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</si>
  <si>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</si>
  <si>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</si>
  <si>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</si>
  <si>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</si>
  <si>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</si>
  <si>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</si>
  <si>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</si>
  <si>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</si>
  <si>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</si>
  <si>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</si>
  <si>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</si>
  <si>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</si>
  <si>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</si>
  <si>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</si>
  <si>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</si>
  <si>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</si>
  <si>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</si>
  <si>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</si>
  <si>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</si>
  <si>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</si>
  <si>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</si>
  <si>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</si>
  <si>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</si>
  <si>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</si>
  <si>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</si>
  <si>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</si>
  <si>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</si>
  <si>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</si>
  <si>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</si>
  <si>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</si>
  <si>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</si>
  <si>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</si>
  <si>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</si>
  <si>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</si>
  <si>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</si>
  <si>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</si>
  <si>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</si>
  <si>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</si>
  <si>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</si>
  <si>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</si>
  <si>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</si>
  <si>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</si>
  <si>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</si>
  <si>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</si>
  <si>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</si>
  <si>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</si>
  <si>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</si>
  <si>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</si>
  <si>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</si>
  <si>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</si>
  <si>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</si>
  <si>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</si>
  <si>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</si>
  <si>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</si>
  <si>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</si>
  <si>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</si>
  <si>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</si>
  <si>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</si>
  <si>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</si>
  <si>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</si>
  <si>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</si>
  <si>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</si>
  <si>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</si>
  <si>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</si>
  <si>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</si>
  <si>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</si>
  <si>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</si>
  <si>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</si>
  <si>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</si>
  <si>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</si>
  <si>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</si>
  <si>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</si>
  <si>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</si>
  <si>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</si>
  <si>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</si>
  <si>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</si>
  <si>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</si>
  <si>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</si>
  <si>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</si>
  <si>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</si>
  <si>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</si>
  <si>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</si>
  <si>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</si>
  <si>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</si>
  <si>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</si>
  <si>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</si>
  <si>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</si>
  <si>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</si>
  <si>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</si>
  <si>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</si>
  <si>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</si>
  <si>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</si>
  <si>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</si>
  <si>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</si>
  <si>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</si>
  <si>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</si>
  <si>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</si>
  <si>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</si>
  <si>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</si>
  <si>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</si>
  <si>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</si>
  <si>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</si>
  <si>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</si>
  <si>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</si>
  <si>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</si>
  <si>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</si>
  <si>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</si>
  <si>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</si>
  <si>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</si>
  <si>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</si>
  <si>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</si>
  <si>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</si>
  <si>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</si>
  <si>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</si>
  <si>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</si>
  <si>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</si>
  <si>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</si>
  <si>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</si>
  <si>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</si>
  <si>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</si>
  <si>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</si>
  <si>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</si>
  <si>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</si>
  <si>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</si>
  <si>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</si>
  <si>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</si>
  <si>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</si>
  <si>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</si>
  <si>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</si>
  <si>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</si>
  <si>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</si>
  <si>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</si>
  <si>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</si>
  <si>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</si>
  <si>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</si>
  <si>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</si>
  <si>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</si>
  <si>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</si>
  <si>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</si>
  <si>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</si>
  <si>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</si>
  <si>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</si>
  <si>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</si>
  <si>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</si>
  <si>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</si>
  <si>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</si>
  <si>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</si>
  <si>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</si>
  <si>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</si>
  <si>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</si>
  <si>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</si>
  <si>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</si>
  <si>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</si>
  <si>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</si>
  <si>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</si>
  <si>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</si>
  <si>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</si>
  <si>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</si>
  <si>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</si>
  <si>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</si>
  <si>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</si>
  <si>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</si>
  <si>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</si>
  <si>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</si>
  <si>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</si>
  <si>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</si>
  <si>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</si>
  <si>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</si>
  <si>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</si>
  <si>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</si>
  <si>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</si>
  <si>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</si>
  <si>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</si>
  <si>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</si>
  <si>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</si>
  <si>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</si>
  <si>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</si>
  <si>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</si>
  <si>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</si>
  <si>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</si>
  <si>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</si>
  <si>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</si>
  <si>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</si>
  <si>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</si>
  <si>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</si>
  <si>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</si>
  <si>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</si>
  <si>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</si>
  <si>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</si>
  <si>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</si>
  <si>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</si>
  <si>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</si>
  <si>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</si>
  <si>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</si>
  <si>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</si>
  <si>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</si>
  <si>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</si>
  <si>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</si>
  <si>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</si>
  <si>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</si>
  <si>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</si>
  <si>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</si>
  <si>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</si>
  <si>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</si>
  <si>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</si>
  <si>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</si>
  <si>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</si>
  <si>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</si>
  <si>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</si>
  <si>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</si>
  <si>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</si>
  <si>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</si>
  <si>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</si>
  <si>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</si>
  <si>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</si>
  <si>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</si>
  <si>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</si>
  <si>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</si>
  <si>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</si>
  <si>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</si>
  <si>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</si>
  <si>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</si>
  <si>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</si>
  <si>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</si>
  <si>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</si>
  <si>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</si>
  <si>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</si>
  <si>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</si>
  <si>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</si>
  <si>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</si>
  <si>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</si>
  <si>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</si>
  <si>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</si>
  <si>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</si>
  <si>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</si>
  <si>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</si>
  <si>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</si>
  <si>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</si>
  <si>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</si>
  <si>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</si>
  <si>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</si>
  <si>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</si>
  <si>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</si>
  <si>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</si>
  <si>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</si>
  <si>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</si>
  <si>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</si>
  <si>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</si>
  <si>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</si>
  <si>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</si>
  <si>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</si>
  <si>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</si>
  <si>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</si>
  <si>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</si>
  <si>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</si>
  <si>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</si>
  <si>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</si>
  <si>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</si>
  <si>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</si>
  <si>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</si>
  <si>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</si>
  <si>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</si>
  <si>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</si>
  <si>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</si>
  <si>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</si>
  <si>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</si>
  <si>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</si>
  <si>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</si>
  <si>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</si>
  <si>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</si>
  <si>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</si>
  <si>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</si>
  <si>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</si>
  <si>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</si>
  <si>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</si>
  <si>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</si>
  <si>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</si>
  <si>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</si>
  <si>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</si>
  <si>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</si>
  <si>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</si>
  <si>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</si>
  <si>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</si>
  <si>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</si>
  <si>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</si>
  <si>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</si>
  <si>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</si>
  <si>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</si>
  <si>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</si>
  <si>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</si>
  <si>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</si>
  <si>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</si>
  <si>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</si>
  <si>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</si>
  <si>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</si>
  <si>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</si>
  <si>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</si>
  <si>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</si>
  <si>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</si>
  <si>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</si>
  <si>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</si>
  <si>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</si>
  <si>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</si>
  <si>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</si>
  <si>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</si>
  <si>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</si>
  <si>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</si>
  <si>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</si>
  <si>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</si>
  <si>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</si>
  <si>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</si>
  <si>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</si>
  <si>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</si>
  <si>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</si>
  <si>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</si>
  <si>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</si>
  <si>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</si>
  <si>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</si>
  <si>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</si>
  <si>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</si>
  <si>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</si>
  <si>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</si>
  <si>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</si>
  <si>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</si>
  <si>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</si>
  <si>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</si>
  <si>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</si>
  <si>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</si>
  <si>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</si>
  <si>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</si>
  <si>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</si>
  <si>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</si>
  <si>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</si>
  <si>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</si>
  <si>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</si>
  <si>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</si>
  <si>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</si>
  <si>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</si>
  <si>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</si>
  <si>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</si>
  <si>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</si>
  <si>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</si>
  <si>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</si>
  <si>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</si>
  <si>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</si>
  <si>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</si>
  <si>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</si>
  <si>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</si>
  <si>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</si>
  <si>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</si>
  <si>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</si>
  <si>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</si>
  <si>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</si>
  <si>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</si>
  <si>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</si>
  <si>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</si>
  <si>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</si>
  <si>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</si>
  <si>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</si>
  <si>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</si>
  <si>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</si>
  <si>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</si>
  <si>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</si>
  <si>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</si>
  <si>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</si>
  <si>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</si>
  <si>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</si>
  <si>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</si>
  <si>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</si>
  <si>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</si>
  <si>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</si>
  <si>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</si>
  <si>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</si>
  <si>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</si>
  <si>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</si>
  <si>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</si>
  <si>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</si>
  <si>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</si>
  <si>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</si>
  <si>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</si>
  <si>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</si>
  <si>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</si>
  <si>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</si>
  <si>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</si>
  <si>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</si>
  <si>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</si>
  <si>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</si>
  <si>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</si>
  <si>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</si>
  <si>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</si>
  <si>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</si>
  <si>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</si>
  <si>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</si>
  <si>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</si>
  <si>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</si>
  <si>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</si>
  <si>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</si>
  <si>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</si>
  <si>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</si>
  <si>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</si>
  <si>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</si>
  <si>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</si>
  <si>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</si>
  <si>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</si>
  <si>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</si>
  <si>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</si>
  <si>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</si>
  <si>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</si>
  <si>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</si>
  <si>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</si>
  <si>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</si>
  <si>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</si>
  <si>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</si>
  <si>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</si>
  <si>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</si>
  <si>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</si>
  <si>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</si>
  <si>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</si>
  <si>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</si>
  <si>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</si>
  <si>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</si>
  <si>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</si>
  <si>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</si>
  <si>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</si>
  <si>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</si>
  <si>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</si>
  <si>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</si>
  <si>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</si>
  <si>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</si>
  <si>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</si>
  <si>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</si>
  <si>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</si>
  <si>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</si>
  <si>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</si>
  <si>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</si>
  <si>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</si>
  <si>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</si>
  <si>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</si>
  <si>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</si>
  <si>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</si>
  <si>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</si>
  <si>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</si>
  <si>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</si>
  <si>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</si>
  <si>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</si>
  <si>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</si>
  <si>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</si>
  <si>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</si>
  <si>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</si>
  <si>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</si>
  <si>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</si>
  <si>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</si>
  <si>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</si>
  <si>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</si>
  <si>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</si>
  <si>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</si>
  <si>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</si>
  <si>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</si>
  <si>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</si>
  <si>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</si>
  <si>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</si>
  <si>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</si>
  <si>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</si>
  <si>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</si>
  <si>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</si>
  <si>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</si>
  <si>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</si>
  <si>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</si>
  <si>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</si>
  <si>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</si>
  <si>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</si>
  <si>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</si>
  <si>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</si>
  <si>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</si>
  <si>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</si>
  <si>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</si>
  <si>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</si>
  <si>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</si>
  <si>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</si>
  <si>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</si>
  <si>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</si>
  <si>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</si>
  <si>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</si>
  <si>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</si>
  <si>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</si>
  <si>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</si>
  <si>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</si>
  <si>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</si>
  <si>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</si>
  <si>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</si>
  <si>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</si>
  <si>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</si>
  <si>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</si>
  <si>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</si>
  <si>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</si>
  <si>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</si>
  <si>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</si>
  <si>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</si>
  <si>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</si>
  <si>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</si>
  <si>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</si>
  <si>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</si>
  <si>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</si>
  <si>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</si>
  <si>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</si>
  <si>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</si>
  <si>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</si>
  <si>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</si>
  <si>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</si>
  <si>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</si>
  <si>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</si>
  <si>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</si>
  <si>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</si>
  <si>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</si>
  <si>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</si>
  <si>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</si>
  <si>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</si>
  <si>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</si>
  <si>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</si>
  <si>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</si>
  <si>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</si>
  <si>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</si>
  <si>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</si>
  <si>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</si>
  <si>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</si>
  <si>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</si>
  <si>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</si>
  <si>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</si>
  <si>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</si>
  <si>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</si>
  <si>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</si>
  <si>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</si>
  <si>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</si>
  <si>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</si>
  <si>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</si>
  <si>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</si>
  <si>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</si>
  <si>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</si>
  <si>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</si>
  <si>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</si>
  <si>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</si>
  <si>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</si>
  <si>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</si>
  <si>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</si>
  <si>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</si>
  <si>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</si>
  <si>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</si>
  <si>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</si>
  <si>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</si>
  <si>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</si>
  <si>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</si>
  <si>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</si>
  <si>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</si>
  <si>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</si>
  <si>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</si>
  <si>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</si>
  <si>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</si>
  <si>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</si>
  <si>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</si>
  <si>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</si>
  <si>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</si>
  <si>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</si>
  <si>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</si>
  <si>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</si>
  <si>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</si>
  <si>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</si>
  <si>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</si>
  <si>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</si>
  <si>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</si>
  <si>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</si>
  <si>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</si>
  <si>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</si>
  <si>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</si>
  <si>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</si>
  <si>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</si>
  <si>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</si>
  <si>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</si>
  <si>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</si>
  <si>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</si>
  <si>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</si>
  <si>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</si>
  <si>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</si>
  <si>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</si>
  <si>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</si>
  <si>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</si>
  <si>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</si>
  <si>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</si>
  <si>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</si>
  <si>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</si>
  <si>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</si>
  <si>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</si>
  <si>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</si>
  <si>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</si>
  <si>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</si>
  <si>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</si>
  <si>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</si>
  <si>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</si>
  <si>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</si>
  <si>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</si>
  <si>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</si>
  <si>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</si>
  <si>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</si>
  <si>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</si>
  <si>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</si>
  <si>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</si>
  <si>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</si>
  <si>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</si>
  <si>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</si>
  <si>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</si>
  <si>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</si>
  <si>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</si>
  <si>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</si>
  <si>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</si>
  <si>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</si>
  <si>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</si>
  <si>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</si>
  <si>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</si>
  <si>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</si>
  <si>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</si>
  <si>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</si>
  <si>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</si>
  <si>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</si>
  <si>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</si>
  <si>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</si>
  <si>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</si>
  <si>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</si>
  <si>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</si>
  <si>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</si>
  <si>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</si>
  <si>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</si>
  <si>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</si>
  <si>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</si>
  <si>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</si>
  <si>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</si>
  <si>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</si>
  <si>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</si>
  <si>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</si>
  <si>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</si>
  <si>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</si>
  <si>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</si>
  <si>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</si>
  <si>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</si>
  <si>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</si>
  <si>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</si>
  <si>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</si>
  <si>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</si>
  <si>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</si>
  <si>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</si>
  <si>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</si>
  <si>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</si>
  <si>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</si>
  <si>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</si>
  <si>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</si>
  <si>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</si>
  <si>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</si>
  <si>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</si>
  <si>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</si>
  <si>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</si>
  <si>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</si>
  <si>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</si>
  <si>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</si>
  <si>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</si>
  <si>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</si>
  <si>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</si>
  <si>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</si>
  <si>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</si>
  <si>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</si>
  <si>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</si>
  <si>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</si>
  <si>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</si>
  <si>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</si>
  <si>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</si>
  <si>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</si>
  <si>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</si>
  <si>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</si>
  <si>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</si>
  <si>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</si>
  <si>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</si>
  <si>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</si>
  <si>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</si>
  <si>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</si>
  <si>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</si>
  <si>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</si>
  <si>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</si>
  <si>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</si>
  <si>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</si>
  <si>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</si>
  <si>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</si>
  <si>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</si>
  <si>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</si>
  <si>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</si>
  <si>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</si>
  <si>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</si>
  <si>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</si>
  <si>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</si>
  <si>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</si>
  <si>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</si>
  <si>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</si>
  <si>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</si>
  <si>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</si>
  <si>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</si>
  <si>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</si>
  <si>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</si>
  <si>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</si>
  <si>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</si>
  <si>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</si>
  <si>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</si>
  <si>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</si>
  <si>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</si>
  <si>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</si>
  <si>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</si>
  <si>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</si>
  <si>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</si>
  <si>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</si>
  <si>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</si>
  <si>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</si>
  <si>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</si>
  <si>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</si>
  <si>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</si>
  <si>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</si>
  <si>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</si>
  <si>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</si>
  <si>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</si>
  <si>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</si>
  <si>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</si>
  <si>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</si>
  <si>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</si>
  <si>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</si>
  <si>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</si>
  <si>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</si>
  <si>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</si>
  <si>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</si>
  <si>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</si>
  <si>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</si>
  <si>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</si>
  <si>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</si>
  <si>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</si>
  <si>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</si>
  <si>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</si>
  <si>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</si>
  <si>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</si>
  <si>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</si>
  <si>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</si>
  <si>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</si>
  <si>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</si>
  <si>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</si>
  <si>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</si>
  <si>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</si>
  <si>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</si>
  <si>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</si>
  <si>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</si>
  <si>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</si>
  <si>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</si>
  <si>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</si>
  <si>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</si>
  <si>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</si>
  <si>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</si>
  <si>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</si>
  <si>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</si>
  <si>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</si>
  <si>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</si>
  <si>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</si>
  <si>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</si>
  <si>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</si>
  <si>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</si>
  <si>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</si>
  <si>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</si>
  <si>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</si>
  <si>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</si>
  <si>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</si>
  <si>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</si>
  <si>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</si>
  <si>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</si>
  <si>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</si>
  <si>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</si>
  <si>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</si>
  <si>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</si>
  <si>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</si>
  <si>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</si>
  <si>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</si>
  <si>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</si>
  <si>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</si>
  <si>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</si>
  <si>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</si>
  <si>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</si>
  <si>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</si>
  <si>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</si>
  <si>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</si>
  <si>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</si>
  <si>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</si>
  <si>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</si>
  <si>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</si>
  <si>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</si>
  <si>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</si>
  <si>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</si>
  <si>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</si>
  <si>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</si>
  <si>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</si>
  <si>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</si>
  <si>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</si>
  <si>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</si>
  <si>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</si>
  <si>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</si>
  <si>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</si>
  <si>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</si>
  <si>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</si>
  <si>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</si>
  <si>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</si>
  <si>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</si>
  <si>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</si>
  <si>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</si>
  <si>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</si>
  <si>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</si>
  <si>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</si>
  <si>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</si>
  <si>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</si>
  <si>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</si>
  <si>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</si>
  <si>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</si>
  <si>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</si>
  <si>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</si>
  <si>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</si>
  <si>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</si>
  <si>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</si>
  <si>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</si>
  <si>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</si>
  <si>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</si>
  <si>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</si>
  <si>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</si>
  <si>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</si>
  <si>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</si>
  <si>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</si>
  <si>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</si>
  <si>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</si>
  <si>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</si>
  <si>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</si>
  <si>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</si>
  <si>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</si>
  <si>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</si>
  <si>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</si>
  <si>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</si>
  <si>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</si>
  <si>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</si>
  <si>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</si>
  <si>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</si>
  <si>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</si>
  <si>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</si>
  <si>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</si>
  <si>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</si>
  <si>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</si>
  <si>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</si>
  <si>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</si>
  <si>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</si>
  <si>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</si>
  <si>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</si>
  <si>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</si>
  <si>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</si>
  <si>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</si>
  <si>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</si>
  <si>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</si>
  <si>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</si>
  <si>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</si>
  <si>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</si>
  <si>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</si>
  <si>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</si>
  <si>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</si>
  <si>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</si>
  <si>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</si>
  <si>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</si>
  <si>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</si>
  <si>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</si>
  <si>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</si>
  <si>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</si>
  <si>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</si>
  <si>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</si>
  <si>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</si>
  <si>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</si>
  <si>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</si>
  <si>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</si>
  <si>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</si>
  <si>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</si>
  <si>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</si>
  <si>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</si>
  <si>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</si>
  <si>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</si>
  <si>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</si>
  <si>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</si>
  <si>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</si>
  <si>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</si>
  <si>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</si>
  <si>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</si>
  <si>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</si>
  <si>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</si>
  <si>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</si>
  <si>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</si>
  <si>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</si>
  <si>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</si>
  <si>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</si>
  <si>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</si>
  <si>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</si>
  <si>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</si>
  <si>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</si>
  <si>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</si>
  <si>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</si>
  <si>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</si>
  <si>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</si>
  <si>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</si>
  <si>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</si>
  <si>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</si>
  <si>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</si>
  <si>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</si>
  <si>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</si>
  <si>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</si>
  <si>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</si>
  <si>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</si>
  <si>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</si>
  <si>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</si>
  <si>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</si>
  <si>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</si>
  <si>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</si>
  <si>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</si>
  <si>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</si>
  <si>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</si>
  <si>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</si>
  <si>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</si>
  <si>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</si>
  <si>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</si>
  <si>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</si>
  <si>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</si>
  <si>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</si>
  <si>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</si>
  <si>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</si>
  <si>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</si>
  <si>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</si>
  <si>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</si>
  <si>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</si>
  <si>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</si>
  <si>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</si>
  <si>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</si>
  <si>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</si>
  <si>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</si>
  <si>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</si>
  <si>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</si>
  <si>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</si>
  <si>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</si>
  <si>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</si>
  <si>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</si>
  <si>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</si>
  <si>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</si>
  <si>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</si>
  <si>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</si>
  <si>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</si>
  <si>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</si>
  <si>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</si>
  <si>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</si>
  <si>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</si>
  <si>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</si>
  <si>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</si>
  <si>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</si>
  <si>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</si>
  <si>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</si>
  <si>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</si>
  <si>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</si>
  <si>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</si>
  <si>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</si>
  <si>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</si>
  <si>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</si>
  <si>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</si>
  <si>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</si>
  <si>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</si>
  <si>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</si>
  <si>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</si>
  <si>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</si>
  <si>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</si>
  <si>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</si>
  <si>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</si>
  <si>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</si>
  <si>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</si>
  <si>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</si>
  <si>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</si>
  <si>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</si>
  <si>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</si>
  <si>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</si>
  <si>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</si>
  <si>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</si>
  <si>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</si>
  <si>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</si>
  <si>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</si>
  <si>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</si>
  <si>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</si>
  <si>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</si>
  <si>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</si>
  <si>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</si>
  <si>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</si>
  <si>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</si>
  <si>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</si>
  <si>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</si>
  <si>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</si>
  <si>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</si>
  <si>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</si>
  <si>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</si>
  <si>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</si>
  <si>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</si>
  <si>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</si>
  <si>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</si>
  <si>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</si>
  <si>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</si>
  <si>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</si>
  <si>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</si>
  <si>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</si>
  <si>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</si>
  <si>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</si>
  <si>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</si>
  <si>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</si>
  <si>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</si>
  <si>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</si>
  <si>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</si>
  <si>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</si>
  <si>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</si>
  <si>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</si>
  <si>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</si>
  <si>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</si>
  <si>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</si>
  <si>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</si>
  <si>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</si>
  <si>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</si>
  <si>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</si>
  <si>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</si>
  <si>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</si>
  <si>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</si>
  <si>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</si>
  <si>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</si>
  <si>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</si>
  <si>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</si>
  <si>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</si>
  <si>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</si>
  <si>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</si>
  <si>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</si>
  <si>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</si>
  <si>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</si>
  <si>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</si>
  <si>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</si>
  <si>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</si>
  <si>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</si>
  <si>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</si>
  <si>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</si>
  <si>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</si>
  <si>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</si>
  <si>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</si>
  <si>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</si>
  <si>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</si>
  <si>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</si>
  <si>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</si>
  <si>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</si>
  <si>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</si>
  <si>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</si>
  <si>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</si>
  <si>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</si>
  <si>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</si>
  <si>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</si>
  <si>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</si>
  <si>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</si>
  <si>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</si>
  <si>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</si>
  <si>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</si>
  <si>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</si>
  <si>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</si>
  <si>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</si>
  <si>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</si>
  <si>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</si>
  <si>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</si>
  <si>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</si>
  <si>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</si>
  <si>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</si>
  <si>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</si>
  <si>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</si>
  <si>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</si>
  <si>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</si>
  <si>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</si>
  <si>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</si>
  <si>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</si>
  <si>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</si>
  <si>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</si>
  <si>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</si>
  <si>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</si>
  <si>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</si>
  <si>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</si>
  <si>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</si>
  <si>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</si>
  <si>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</si>
  <si>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</si>
  <si>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</si>
  <si>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</si>
  <si>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</si>
  <si>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</si>
  <si>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</si>
  <si>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</si>
  <si>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</si>
  <si>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</si>
  <si>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</si>
  <si>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</si>
  <si>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</si>
  <si>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</si>
  <si>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</si>
  <si>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</si>
  <si>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</si>
  <si>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</si>
  <si>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</si>
  <si>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</si>
  <si>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</si>
  <si>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</si>
  <si>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</si>
  <si>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</si>
  <si>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</si>
  <si>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</si>
  <si>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</si>
  <si>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</si>
  <si>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</si>
  <si>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</si>
  <si>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</si>
  <si>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</si>
  <si>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</si>
  <si>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</si>
  <si>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</si>
  <si>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</si>
  <si>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</si>
  <si>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</si>
  <si>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</si>
  <si>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</si>
  <si>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</si>
  <si>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</si>
  <si>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</si>
  <si>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</si>
  <si>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</si>
  <si>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</si>
  <si>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</si>
  <si>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</si>
  <si>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</si>
  <si>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</si>
  <si>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</si>
  <si>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</si>
  <si>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</si>
  <si>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</si>
  <si>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</si>
  <si>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</si>
  <si>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</si>
  <si>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</si>
  <si>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</si>
  <si>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</si>
  <si>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</si>
  <si>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</si>
  <si>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</si>
  <si>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</si>
  <si>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</si>
  <si>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</si>
  <si>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</si>
  <si>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</si>
  <si>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</si>
  <si>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</si>
  <si>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</si>
  <si>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</si>
  <si>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</si>
  <si>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</si>
  <si>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</si>
  <si>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</si>
  <si>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</si>
  <si>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</si>
  <si>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</si>
  <si>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</si>
  <si>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</si>
  <si>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</si>
  <si>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</si>
  <si>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</si>
  <si>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</si>
  <si>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</si>
  <si>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</si>
  <si>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</si>
  <si>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</si>
  <si>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</si>
  <si>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</si>
  <si>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</si>
  <si>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</si>
  <si>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</si>
  <si>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</si>
  <si>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</si>
  <si>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</si>
  <si>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</si>
  <si>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</si>
  <si>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</si>
  <si>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</si>
  <si>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</si>
  <si>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</si>
  <si>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</si>
  <si>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</si>
  <si>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</si>
  <si>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</si>
  <si>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</si>
  <si>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</si>
  <si>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</si>
  <si>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</si>
  <si>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</si>
  <si>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</si>
  <si>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</si>
  <si>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</si>
  <si>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</si>
  <si>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</si>
  <si>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</si>
  <si>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</si>
  <si>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</si>
  <si>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</si>
  <si>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</si>
  <si>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</si>
  <si>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</si>
  <si>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</si>
  <si>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</si>
  <si>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</si>
  <si>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</si>
  <si>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</si>
  <si>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</si>
  <si>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</si>
  <si>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</si>
  <si>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</si>
  <si>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</si>
  <si>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</si>
  <si>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</si>
  <si>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</si>
  <si>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</si>
  <si>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</si>
  <si>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</si>
  <si>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</si>
  <si>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</si>
  <si>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</si>
  <si>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</si>
  <si>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</si>
  <si>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</si>
  <si>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</si>
  <si>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</si>
  <si>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</si>
  <si>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</si>
  <si>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</si>
  <si>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</si>
  <si>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</si>
  <si>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</si>
  <si>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</si>
  <si>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</si>
  <si>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</si>
  <si>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</si>
  <si>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</si>
  <si>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</si>
  <si>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</si>
  <si>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</si>
  <si>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</si>
  <si>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</si>
  <si>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</si>
  <si>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</si>
  <si>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</si>
  <si>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</si>
  <si>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</si>
  <si>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</si>
  <si>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</si>
  <si>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</si>
  <si>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</si>
  <si>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</si>
  <si>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</si>
  <si>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</si>
  <si>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</si>
  <si>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</si>
  <si>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</si>
  <si>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</si>
  <si>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</si>
  <si>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</si>
  <si>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</si>
  <si>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</si>
  <si>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</si>
  <si>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</si>
  <si>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</si>
  <si>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</si>
  <si>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</si>
  <si>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</si>
  <si>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</si>
  <si>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</si>
  <si>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</si>
  <si>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</si>
  <si>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</si>
  <si>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</si>
  <si>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</si>
  <si>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</si>
  <si>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</si>
  <si>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</si>
  <si>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</si>
  <si>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</si>
  <si>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</si>
  <si>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</si>
  <si>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</si>
  <si>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</si>
  <si>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</si>
  <si>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</si>
  <si>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</si>
  <si>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</si>
  <si>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</si>
  <si>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</si>
  <si>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</si>
  <si>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</si>
  <si>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</si>
  <si>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</si>
  <si>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</si>
  <si>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</si>
  <si>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</si>
  <si>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</si>
  <si>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</si>
  <si>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</si>
  <si>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</si>
  <si>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</si>
  <si>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</si>
  <si>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</si>
  <si>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</si>
  <si>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</si>
  <si>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</si>
  <si>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</si>
  <si>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</si>
  <si>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</si>
  <si>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</si>
  <si>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</si>
  <si>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</si>
  <si>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</si>
  <si>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</si>
  <si>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</si>
  <si>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</si>
  <si>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</si>
  <si>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</si>
  <si>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</si>
  <si>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</si>
  <si>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</si>
  <si>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</si>
  <si>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</si>
  <si>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</si>
  <si>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</si>
  <si>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</si>
  <si>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</si>
  <si>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</si>
  <si>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</si>
  <si>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</si>
  <si>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</si>
  <si>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</si>
  <si>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</si>
  <si>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</si>
  <si>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</si>
  <si>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</si>
  <si>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</si>
  <si>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</si>
  <si>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</si>
  <si>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</si>
  <si>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</si>
  <si>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</si>
  <si>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</si>
  <si>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</si>
  <si>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</si>
  <si>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</si>
  <si>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</si>
  <si>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</si>
  <si>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</si>
  <si>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</si>
  <si>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</si>
  <si>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</si>
  <si>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</si>
  <si>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</si>
  <si>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</si>
  <si>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</si>
  <si>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</si>
  <si>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</si>
  <si>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</si>
  <si>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</si>
  <si>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</si>
  <si>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</si>
  <si>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</si>
  <si>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</si>
  <si>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</si>
  <si>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</si>
  <si>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</si>
  <si>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</si>
  <si>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</si>
  <si>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</si>
  <si>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</si>
  <si>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</si>
  <si>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</si>
  <si>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</si>
  <si>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</si>
  <si>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</si>
  <si>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</si>
  <si>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</si>
  <si>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</si>
  <si>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</si>
  <si>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</si>
  <si>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</si>
  <si>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</si>
  <si>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</si>
  <si>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</si>
  <si>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</si>
  <si>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</si>
  <si>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</si>
  <si>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</si>
  <si>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</si>
  <si>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</si>
  <si>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</si>
  <si>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</si>
  <si>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</si>
  <si>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</si>
  <si>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</si>
  <si>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</si>
  <si>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</si>
  <si>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</si>
  <si>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</si>
  <si>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</si>
  <si>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</si>
  <si>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</si>
  <si>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</si>
  <si>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</si>
  <si>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</si>
  <si>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</si>
  <si>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</si>
  <si>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</si>
  <si>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</si>
  <si>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</si>
  <si>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</si>
  <si>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</si>
  <si>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</si>
  <si>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</si>
  <si>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</si>
  <si>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</si>
  <si>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</si>
  <si>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</si>
  <si>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</si>
  <si>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</si>
  <si>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</si>
  <si>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</si>
  <si>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</si>
  <si>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</si>
  <si>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</si>
  <si>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</si>
  <si>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</si>
  <si>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</si>
  <si>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</si>
  <si>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</si>
  <si>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</si>
  <si>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</si>
  <si>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</si>
  <si>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</si>
  <si>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</si>
  <si>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</si>
  <si>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</si>
  <si>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</si>
  <si>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</si>
  <si>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</si>
  <si>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</si>
  <si>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</si>
  <si>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</si>
  <si>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</si>
  <si>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</si>
  <si>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</si>
  <si>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</si>
  <si>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</si>
  <si>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</si>
  <si>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</si>
  <si>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</si>
  <si>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</si>
  <si>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</si>
  <si>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</si>
  <si>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</si>
  <si>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</si>
  <si>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</si>
  <si>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</si>
  <si>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</si>
  <si>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</si>
  <si>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</si>
  <si>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</si>
  <si>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</si>
  <si>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</si>
  <si>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</si>
  <si>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</si>
  <si>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</si>
  <si>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</si>
  <si>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</si>
  <si>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</si>
  <si>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</si>
  <si>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</si>
  <si>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</si>
  <si>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</si>
  <si>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</si>
  <si>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</si>
  <si>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</si>
  <si>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</si>
  <si>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</si>
  <si>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</si>
  <si>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</si>
  <si>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</si>
  <si>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</si>
  <si>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</si>
  <si>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</si>
  <si>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</si>
  <si>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</si>
  <si>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</si>
  <si>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</si>
  <si>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</si>
  <si>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</si>
  <si>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</si>
  <si>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</si>
  <si>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</si>
  <si>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</si>
  <si>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</si>
  <si>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</si>
  <si>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</si>
  <si>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</si>
  <si>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</si>
  <si>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</si>
  <si>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</si>
  <si>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</si>
  <si>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</si>
  <si>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</si>
  <si>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</si>
  <si>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</si>
  <si>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</si>
  <si>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</si>
  <si>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</si>
  <si>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</si>
  <si>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</si>
  <si>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</si>
  <si>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</si>
  <si>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</si>
  <si>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</si>
  <si>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</si>
  <si>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</si>
  <si>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</si>
  <si>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</si>
  <si>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</si>
  <si>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</si>
  <si>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</si>
  <si>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</si>
  <si>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</si>
  <si>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</si>
  <si>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</si>
  <si>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</si>
  <si>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</si>
  <si>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</si>
  <si>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</si>
  <si>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</si>
  <si>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</si>
  <si>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</si>
  <si>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</si>
  <si>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</si>
  <si>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</si>
  <si>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</si>
  <si>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</si>
  <si>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</si>
  <si>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</si>
  <si>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</si>
  <si>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</si>
  <si>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</si>
  <si>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</si>
  <si>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</si>
  <si>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</si>
  <si>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</si>
  <si>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</si>
  <si>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</si>
  <si>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</si>
  <si>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</si>
  <si>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</si>
  <si>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</si>
  <si>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</si>
  <si>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</si>
  <si>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</si>
  <si>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</si>
  <si>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</si>
  <si>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</si>
  <si>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</si>
  <si>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</si>
  <si>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</si>
  <si>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</si>
  <si>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</si>
  <si>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</si>
  <si>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</si>
  <si>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</si>
  <si>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</si>
  <si>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</si>
  <si>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</si>
  <si>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</si>
  <si>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</si>
  <si>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</si>
  <si>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</si>
  <si>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</si>
  <si>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</si>
  <si>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</si>
  <si>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</si>
  <si>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</si>
  <si>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</si>
  <si>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</si>
  <si>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</si>
  <si>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</si>
  <si>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</si>
  <si>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</si>
  <si>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</si>
  <si>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</si>
  <si>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</si>
  <si>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</si>
  <si>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</si>
  <si>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</si>
  <si>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</si>
  <si>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</si>
  <si>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</si>
  <si>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</si>
  <si>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</si>
  <si>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</si>
  <si>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</si>
  <si>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</si>
  <si>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</si>
  <si>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</si>
  <si>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</si>
  <si>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</si>
  <si>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</si>
  <si>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</si>
  <si>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</si>
  <si>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</si>
  <si>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</si>
  <si>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</si>
  <si>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</si>
  <si>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</si>
  <si>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</si>
  <si>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</si>
  <si>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</si>
  <si>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</si>
  <si>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</si>
  <si>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</si>
  <si>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</si>
  <si>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</si>
  <si>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</si>
  <si>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</si>
  <si>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</si>
  <si>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</si>
  <si>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</si>
  <si>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</si>
  <si>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</si>
  <si>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</si>
  <si>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</si>
  <si>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</si>
  <si>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</si>
  <si>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</si>
  <si>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</si>
  <si>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</si>
  <si>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</si>
  <si>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</si>
  <si>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</si>
  <si>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</si>
  <si>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</si>
  <si>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</si>
  <si>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</si>
  <si>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</si>
  <si>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</si>
  <si>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</si>
  <si>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</si>
  <si>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</si>
  <si>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</si>
  <si>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</si>
  <si>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</si>
  <si>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</si>
  <si>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</si>
  <si>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</si>
  <si>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</si>
  <si>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</si>
  <si>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</si>
  <si>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</si>
  <si>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</si>
  <si>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</si>
  <si>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</si>
  <si>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</si>
  <si>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</si>
  <si>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</si>
  <si>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</si>
  <si>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</si>
  <si>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</si>
  <si>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</si>
  <si>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</si>
  <si>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</si>
  <si>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</si>
  <si>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</si>
  <si>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</si>
  <si>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</si>
  <si>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</si>
  <si>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</si>
  <si>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</si>
  <si>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</si>
  <si>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</si>
  <si>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</si>
  <si>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</si>
  <si>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</si>
  <si>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</si>
  <si>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</si>
  <si>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</si>
  <si>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</si>
  <si>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</si>
  <si>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</si>
  <si>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</si>
  <si>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</si>
  <si>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</si>
  <si>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</si>
  <si>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</si>
  <si>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</si>
  <si>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</si>
  <si>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</si>
  <si>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</si>
  <si>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</si>
  <si>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</si>
  <si>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</si>
  <si>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</si>
  <si>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</si>
  <si>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</si>
  <si>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</si>
  <si>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</si>
  <si>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</si>
  <si>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</si>
  <si>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</si>
  <si>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</si>
  <si>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</si>
  <si>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</si>
  <si>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</si>
  <si>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</si>
  <si>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</si>
  <si>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</si>
  <si>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</si>
  <si>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</si>
  <si>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</si>
  <si>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</si>
  <si>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</si>
  <si>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</si>
  <si>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</si>
  <si>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</si>
  <si>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</si>
  <si>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</si>
  <si>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</si>
  <si>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</si>
  <si>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</si>
  <si>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</si>
  <si>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</si>
  <si>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</si>
  <si>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</si>
  <si>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</si>
  <si>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</si>
  <si>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</si>
  <si>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</si>
  <si>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</si>
  <si>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</si>
  <si>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</si>
  <si>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</si>
  <si>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</si>
  <si>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</si>
  <si>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</si>
  <si>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</si>
  <si>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</si>
  <si>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</si>
  <si>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</si>
  <si>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</si>
  <si>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</si>
  <si>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</si>
  <si>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</si>
  <si>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</si>
  <si>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</si>
  <si>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</si>
  <si>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</si>
  <si>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</si>
  <si>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</si>
  <si>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</si>
  <si>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</si>
  <si>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</si>
  <si>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</si>
  <si>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</si>
  <si>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</si>
  <si>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</si>
  <si>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</si>
  <si>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</si>
  <si>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</si>
  <si>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</si>
  <si>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</si>
  <si>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</si>
  <si>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</si>
  <si>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</si>
  <si>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</si>
  <si>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</si>
  <si>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</si>
  <si>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</si>
  <si>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</si>
  <si>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</si>
  <si>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</si>
  <si>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</si>
  <si>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</si>
  <si>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</si>
  <si>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</si>
  <si>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</si>
  <si>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</si>
  <si>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</si>
  <si>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</si>
  <si>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</si>
  <si>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</si>
  <si>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</si>
  <si>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</si>
  <si>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</si>
  <si>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</si>
  <si>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</si>
  <si>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</si>
  <si>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</si>
  <si>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</si>
  <si>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</si>
  <si>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</si>
  <si>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</si>
  <si>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</si>
  <si>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</si>
  <si>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</si>
  <si>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</si>
  <si>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</si>
  <si>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</si>
  <si>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</si>
  <si>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</si>
  <si>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</si>
  <si>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</si>
  <si>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</si>
  <si>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</si>
  <si>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</si>
  <si>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</si>
  <si>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</si>
  <si>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</si>
  <si>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</si>
  <si>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</si>
  <si>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</si>
  <si>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</si>
  <si>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</si>
  <si>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</si>
  <si>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</si>
  <si>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</si>
  <si>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</si>
  <si>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</si>
  <si>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</si>
  <si>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</si>
  <si>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</si>
  <si>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</si>
  <si>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</si>
  <si>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</si>
  <si>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</si>
  <si>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</si>
  <si>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</si>
  <si>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</si>
  <si>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</si>
  <si>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</si>
  <si>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</si>
  <si>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</si>
  <si>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</si>
  <si>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</si>
  <si>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</si>
  <si>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</si>
  <si>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</si>
  <si>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</si>
  <si>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</si>
  <si>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</si>
  <si>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</si>
  <si>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</si>
  <si>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</si>
  <si>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</si>
  <si>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</si>
  <si>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</si>
  <si>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</si>
  <si>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</si>
  <si>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</si>
  <si>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</si>
  <si>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</si>
  <si>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</si>
  <si>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</si>
  <si>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</si>
  <si>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</si>
  <si>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</si>
  <si>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</si>
  <si>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</si>
  <si>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</si>
  <si>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</si>
  <si>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</si>
  <si>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</si>
  <si>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</si>
  <si>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</si>
  <si>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</si>
  <si>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</si>
  <si>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</si>
  <si>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</si>
  <si>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</si>
  <si>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</si>
  <si>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</si>
  <si>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</si>
  <si>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</si>
  <si>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</si>
  <si>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</si>
  <si>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</si>
  <si>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</si>
  <si>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</si>
  <si>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</si>
  <si>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</si>
  <si>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</si>
  <si>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</si>
  <si>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</si>
  <si>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</si>
  <si>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</si>
  <si>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</si>
  <si>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</si>
  <si>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</si>
  <si>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</si>
  <si>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</si>
  <si>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</si>
  <si>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</si>
  <si>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</si>
  <si>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</si>
  <si>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</si>
  <si>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</si>
  <si>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</si>
  <si>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</si>
  <si>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</si>
  <si>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</si>
  <si>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</si>
  <si>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</si>
  <si>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</si>
  <si>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</si>
  <si>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</si>
  <si>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</si>
  <si>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</si>
  <si>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</si>
  <si>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</si>
  <si>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</si>
  <si>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</si>
  <si>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</si>
  <si>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</si>
  <si>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</si>
  <si>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</si>
  <si>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</si>
  <si>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</si>
  <si>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</si>
  <si>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</si>
  <si>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</si>
  <si>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</si>
  <si>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</si>
  <si>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</si>
  <si>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</si>
  <si>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</si>
  <si>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</si>
  <si>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</si>
  <si>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</si>
  <si>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</si>
  <si>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</si>
  <si>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</si>
  <si>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</si>
  <si>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</si>
  <si>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</si>
  <si>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</si>
  <si>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</si>
  <si>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</si>
  <si>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</si>
  <si>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</si>
  <si>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</si>
  <si>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</si>
  <si>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</si>
  <si>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</si>
  <si>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</si>
  <si>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</si>
  <si>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</si>
  <si>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</si>
  <si>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</si>
  <si>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</si>
  <si>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</si>
  <si>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</si>
  <si>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</si>
  <si>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</si>
  <si>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</si>
  <si>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</si>
  <si>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</si>
  <si>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</si>
  <si>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</si>
  <si>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</si>
  <si>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</si>
  <si>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</si>
  <si>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</si>
  <si>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</si>
  <si>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</si>
  <si>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</si>
  <si>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</si>
  <si>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</si>
  <si>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</si>
  <si>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</si>
  <si>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</si>
  <si>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</si>
  <si>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</si>
  <si>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</si>
  <si>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</si>
  <si>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</si>
  <si>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</si>
  <si>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</si>
  <si>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</si>
  <si>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</si>
  <si>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</si>
  <si>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</si>
  <si>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</si>
  <si>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</si>
  <si>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</si>
  <si>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</si>
  <si>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</si>
  <si>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</si>
  <si>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</si>
  <si>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</si>
  <si>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</si>
  <si>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</si>
  <si>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</si>
  <si>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</si>
  <si>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</si>
  <si>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</si>
  <si>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</si>
  <si>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</si>
  <si>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</si>
  <si>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</si>
  <si>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</si>
  <si>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</si>
  <si>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</si>
  <si>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</si>
  <si>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</si>
  <si>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</si>
  <si>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</si>
  <si>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</si>
  <si>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</si>
  <si>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</si>
  <si>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</si>
  <si>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</si>
  <si>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</si>
  <si>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</si>
  <si>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</si>
  <si>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</si>
  <si>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</si>
  <si>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</si>
  <si>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</si>
  <si>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</si>
  <si>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</si>
  <si>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</si>
  <si>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</si>
  <si>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</si>
  <si>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</si>
  <si>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</si>
  <si>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</si>
  <si>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</si>
  <si>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</si>
  <si>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</si>
  <si>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</si>
  <si>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</si>
  <si>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</si>
  <si>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</si>
  <si>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</si>
  <si>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</si>
  <si>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</si>
  <si>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</si>
  <si>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</si>
  <si>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</si>
  <si>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</si>
  <si>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</si>
  <si>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</si>
  <si>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</si>
  <si>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</si>
  <si>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</si>
  <si>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</si>
  <si>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</si>
  <si>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</si>
  <si>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</si>
  <si>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</si>
  <si>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</si>
  <si>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</si>
  <si>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</si>
  <si>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</si>
  <si>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</si>
  <si>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</si>
  <si>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</si>
  <si>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</si>
  <si>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</si>
  <si>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</si>
  <si>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</si>
  <si>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</si>
  <si>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</si>
  <si>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</si>
  <si>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</si>
  <si>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</si>
  <si>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</si>
  <si>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</si>
  <si>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</si>
  <si>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</si>
  <si>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</si>
  <si>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</si>
  <si>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</si>
  <si>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</si>
  <si>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</si>
  <si>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</si>
  <si>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</si>
  <si>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</si>
  <si>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</si>
  <si>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</si>
  <si>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</si>
  <si>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</si>
  <si>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</si>
  <si>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</si>
  <si>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</si>
  <si>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</si>
  <si>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</si>
  <si>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</si>
  <si>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</si>
  <si>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</si>
  <si>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</si>
  <si>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</si>
  <si>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</si>
  <si>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</si>
  <si>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</si>
  <si>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</si>
  <si>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</si>
  <si>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</si>
  <si>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</si>
  <si>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</si>
  <si>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</si>
  <si>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</si>
  <si>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</si>
  <si>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</si>
  <si>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</si>
  <si>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</si>
  <si>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</si>
  <si>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</si>
  <si>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</si>
  <si>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</si>
  <si>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</si>
  <si>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</si>
  <si>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</si>
  <si>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</si>
  <si>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</si>
  <si>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</si>
  <si>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</si>
  <si>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</si>
  <si>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</si>
  <si>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</si>
  <si>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</si>
  <si>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</si>
  <si>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</si>
  <si>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</si>
  <si>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</si>
  <si>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</si>
  <si>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</si>
  <si>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</si>
  <si>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</si>
  <si>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</si>
  <si>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</si>
  <si>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</si>
  <si>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</si>
  <si>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</si>
  <si>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</si>
  <si>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</si>
  <si>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</si>
  <si>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</si>
  <si>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</si>
  <si>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</si>
  <si>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</si>
  <si>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</si>
  <si>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</si>
  <si>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</si>
  <si>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</si>
  <si>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</si>
  <si>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</si>
  <si>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</si>
  <si>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</si>
  <si>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</si>
  <si>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</si>
  <si>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</si>
  <si>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</si>
  <si>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</si>
  <si>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</si>
  <si>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</si>
  <si>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</si>
  <si>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</si>
  <si>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</si>
  <si>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</si>
  <si>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</si>
  <si>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</si>
  <si>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</si>
  <si>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</si>
  <si>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</si>
  <si>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</si>
  <si>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</si>
  <si>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</si>
  <si>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</si>
  <si>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</si>
  <si>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</si>
  <si>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</si>
  <si>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</si>
  <si>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</si>
  <si>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</si>
  <si>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</si>
  <si>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</si>
  <si>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</si>
  <si>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</si>
  <si>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</si>
  <si>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</si>
  <si>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</si>
  <si>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</si>
  <si>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</si>
  <si>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</si>
  <si>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</si>
  <si>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</si>
  <si>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</si>
  <si>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</si>
  <si>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</si>
  <si>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</si>
  <si>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</si>
  <si>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</si>
  <si>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</si>
  <si>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</si>
  <si>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</si>
  <si>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</si>
  <si>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</si>
  <si>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</si>
  <si>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</si>
  <si>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</si>
  <si>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</si>
  <si>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</si>
  <si>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</si>
  <si>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</si>
  <si>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</si>
  <si>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</si>
  <si>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</si>
  <si>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</si>
  <si>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</si>
  <si>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</si>
  <si>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</si>
  <si>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</si>
  <si>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</si>
  <si>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</si>
  <si>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</si>
  <si>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</si>
  <si>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</si>
  <si>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</si>
  <si>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</si>
  <si>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</si>
  <si>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</si>
  <si>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</si>
  <si>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</si>
  <si>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</si>
  <si>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</si>
  <si>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</si>
  <si>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</si>
  <si>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</si>
  <si>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</si>
  <si>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</si>
  <si>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</si>
  <si>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</si>
  <si>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</si>
  <si>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</si>
  <si>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</si>
  <si>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</si>
  <si>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</si>
  <si>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</si>
  <si>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</si>
  <si>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</si>
  <si>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</si>
  <si>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</si>
  <si>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</si>
  <si>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</si>
  <si>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</si>
  <si>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</si>
  <si>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</si>
  <si>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</si>
  <si>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</si>
  <si>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</si>
  <si>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</si>
  <si>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</si>
  <si>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</si>
  <si>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</si>
  <si>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</si>
  <si>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</si>
  <si>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</si>
  <si>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</si>
  <si>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</si>
  <si>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</si>
  <si>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</si>
  <si>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</si>
  <si>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</si>
  <si>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</si>
  <si>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</si>
  <si>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</si>
  <si>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</si>
  <si>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</si>
  <si>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</si>
  <si>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</si>
  <si>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</si>
  <si>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</si>
  <si>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</si>
  <si>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</si>
  <si>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</si>
  <si>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</si>
  <si>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</si>
  <si>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</si>
  <si>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</si>
  <si>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</si>
  <si>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</si>
  <si>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</si>
  <si>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</si>
  <si>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</si>
  <si>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</si>
  <si>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</si>
  <si>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</si>
  <si>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</si>
  <si>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</si>
  <si>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</si>
  <si>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</si>
  <si>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</si>
  <si>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</si>
  <si>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</si>
  <si>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</si>
  <si>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</si>
  <si>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</si>
  <si>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</si>
  <si>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</si>
  <si>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</si>
  <si>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</si>
  <si>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</si>
  <si>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</si>
  <si>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</si>
  <si>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</si>
  <si>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</si>
  <si>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</si>
  <si>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</si>
  <si>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</si>
  <si>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</si>
  <si>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</si>
  <si>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</si>
  <si>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</si>
  <si>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</si>
  <si>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</si>
  <si>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</si>
  <si>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</si>
  <si>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</si>
  <si>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</si>
  <si>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</si>
  <si>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</si>
  <si>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</si>
  <si>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</si>
  <si>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</si>
  <si>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</si>
  <si>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</si>
  <si>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</si>
  <si>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</si>
  <si>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</si>
  <si>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</si>
  <si>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</si>
  <si>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</si>
  <si>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</si>
  <si>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</si>
  <si>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</si>
  <si>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</si>
  <si>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</si>
  <si>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</si>
  <si>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</si>
  <si>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</si>
  <si>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</si>
  <si>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</si>
  <si>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</si>
  <si>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</si>
  <si>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</si>
  <si>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</si>
  <si>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</si>
  <si>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</si>
  <si>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</si>
  <si>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</si>
  <si>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</si>
  <si>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</si>
  <si>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</si>
  <si>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</si>
  <si>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</si>
  <si>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</si>
  <si>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</si>
  <si>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</si>
  <si>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</si>
  <si>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</si>
  <si>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</si>
  <si>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</si>
  <si>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</si>
  <si>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</si>
  <si>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</si>
  <si>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</si>
  <si>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</si>
  <si>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</si>
  <si>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</si>
  <si>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</si>
  <si>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</si>
  <si>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</si>
  <si>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</si>
  <si>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</si>
  <si>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</si>
  <si>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</si>
  <si>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</si>
  <si>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</si>
  <si>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</si>
  <si>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</si>
  <si>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</si>
  <si>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</si>
  <si>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</si>
  <si>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</si>
  <si>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</si>
  <si>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</si>
  <si>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</si>
  <si>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</si>
  <si>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</si>
  <si>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</si>
  <si>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</si>
  <si>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</si>
  <si>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</si>
  <si>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</si>
  <si>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</si>
  <si>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</si>
  <si>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</si>
  <si>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</si>
  <si>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</si>
  <si>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</si>
  <si>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</si>
  <si>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</si>
  <si>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</si>
  <si>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</si>
  <si>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</si>
  <si>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</si>
  <si>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</si>
  <si>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</si>
  <si>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</si>
  <si>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</si>
  <si>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</si>
  <si>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</si>
  <si>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</si>
  <si>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</si>
  <si>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</si>
  <si>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</si>
  <si>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</si>
  <si>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</si>
  <si>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</si>
  <si>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</si>
  <si>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</si>
  <si>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</si>
  <si>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</si>
  <si>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</si>
  <si>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</si>
  <si>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</si>
  <si>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</si>
  <si>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</si>
  <si>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</si>
  <si>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</si>
  <si>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</si>
  <si>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</si>
  <si>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</si>
  <si>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</si>
  <si>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</si>
  <si>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</si>
  <si>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</si>
  <si>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</si>
  <si>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</si>
  <si>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</si>
  <si>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</si>
  <si>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</si>
  <si>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</si>
  <si>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</si>
  <si>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</si>
  <si>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</si>
  <si>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</si>
  <si>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</si>
  <si>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</si>
  <si>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</si>
  <si>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</si>
  <si>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</si>
  <si>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</si>
  <si>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</si>
  <si>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</si>
  <si>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</si>
  <si>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</si>
  <si>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</si>
  <si>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</si>
  <si>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</si>
  <si>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</si>
  <si>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</si>
  <si>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</si>
  <si>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</si>
  <si>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</si>
  <si>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</si>
  <si>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</si>
  <si>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</si>
  <si>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</si>
  <si>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</si>
  <si>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</si>
  <si>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</si>
  <si>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</si>
  <si>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</si>
  <si>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</si>
  <si>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</si>
  <si>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</si>
  <si>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</si>
  <si>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</si>
  <si>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</si>
  <si>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</si>
  <si>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</si>
  <si>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</si>
  <si>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</si>
  <si>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</si>
  <si>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</si>
  <si>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</si>
  <si>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</si>
  <si>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</si>
  <si>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</si>
  <si>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</si>
  <si>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</si>
  <si>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</si>
  <si>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</si>
  <si>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</si>
  <si>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</si>
  <si>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</si>
  <si>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</si>
  <si>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</si>
  <si>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</si>
  <si>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</si>
  <si>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</si>
  <si>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</si>
  <si>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</si>
  <si>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</si>
  <si>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</si>
  <si>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</si>
  <si>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</si>
  <si>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</si>
  <si>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</si>
  <si>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</si>
  <si>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</si>
  <si>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</si>
  <si>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</si>
  <si>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</si>
  <si>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</si>
  <si>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</si>
  <si>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</si>
  <si>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</si>
  <si>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</si>
  <si>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</si>
  <si>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</si>
  <si>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</si>
  <si>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</si>
  <si>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</si>
  <si>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</si>
  <si>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</si>
  <si>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</si>
  <si>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</si>
  <si>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</si>
  <si>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</si>
  <si>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</si>
  <si>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</si>
  <si>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</si>
  <si>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</si>
  <si>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</si>
  <si>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</si>
  <si>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</si>
  <si>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</si>
  <si>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</si>
  <si>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</si>
  <si>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</si>
  <si>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</si>
  <si>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</si>
  <si>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</si>
  <si>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</si>
  <si>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</si>
  <si>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</si>
  <si>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</si>
  <si>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</si>
  <si>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</si>
  <si>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</si>
  <si>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</si>
  <si>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</si>
  <si>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</si>
  <si>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</si>
  <si>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</si>
  <si>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</si>
  <si>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</si>
  <si>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</si>
  <si>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</si>
  <si>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</si>
  <si>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</si>
  <si>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</si>
  <si>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</si>
  <si>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</si>
  <si>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</si>
  <si>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</si>
  <si>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</si>
  <si>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</si>
  <si>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</si>
  <si>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</si>
  <si>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</si>
  <si>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</si>
  <si>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</si>
  <si>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</si>
  <si>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</si>
  <si>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</si>
  <si>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</si>
  <si>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</si>
  <si>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</si>
  <si>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</si>
  <si>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</si>
  <si>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</si>
  <si>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</si>
  <si>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</si>
  <si>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</si>
  <si>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</si>
  <si>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</si>
  <si>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</si>
  <si>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</si>
  <si>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</si>
  <si>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</si>
  <si>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</si>
  <si>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</si>
  <si>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</si>
  <si>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</si>
  <si>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</si>
  <si>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</si>
  <si>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</si>
  <si>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</si>
  <si>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</si>
  <si>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</si>
  <si>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</si>
  <si>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</si>
  <si>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</si>
  <si>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</si>
  <si>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</si>
  <si>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</si>
  <si>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</si>
  <si>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</si>
  <si>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</si>
  <si>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</si>
  <si>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</si>
  <si>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</si>
  <si>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</si>
  <si>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</si>
  <si>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</si>
  <si>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</si>
  <si>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</si>
  <si>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</si>
  <si>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</si>
  <si>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</si>
  <si>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</si>
  <si>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</si>
  <si>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</si>
  <si>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</si>
  <si>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</si>
  <si>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</si>
  <si>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</si>
  <si>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</si>
  <si>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</si>
  <si>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</si>
  <si>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</si>
  <si>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</si>
  <si>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</si>
  <si>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</si>
  <si>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</si>
  <si>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</si>
  <si>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</si>
  <si>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</si>
  <si>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</si>
  <si>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</si>
  <si>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</si>
  <si>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</si>
  <si>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</si>
  <si>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</si>
  <si>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</si>
  <si>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</si>
  <si>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</si>
  <si>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</si>
  <si>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</si>
  <si>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</si>
  <si>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</si>
  <si>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</si>
  <si>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</si>
  <si>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</si>
  <si>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</si>
  <si>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</si>
  <si>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</si>
  <si>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</si>
  <si>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</si>
  <si>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</si>
  <si>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</si>
  <si>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</si>
  <si>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</si>
  <si>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</si>
  <si>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</si>
  <si>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</si>
  <si>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</si>
  <si>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</si>
  <si>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</si>
  <si>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</si>
  <si>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</si>
  <si>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</si>
  <si>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</si>
  <si>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</si>
  <si>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</si>
  <si>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</si>
  <si>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</si>
  <si>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</si>
  <si>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</si>
  <si>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</si>
  <si>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</si>
  <si>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</si>
  <si>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</si>
  <si>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</si>
  <si>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</si>
  <si>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</si>
  <si>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</si>
  <si>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</si>
  <si>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</si>
  <si>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</si>
  <si>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</si>
  <si>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</si>
  <si>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</si>
  <si>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</si>
  <si>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</si>
  <si>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</si>
  <si>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</si>
  <si>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</si>
  <si>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</si>
  <si>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</si>
  <si>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</si>
  <si>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</si>
  <si>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</si>
  <si>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</si>
  <si>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</si>
  <si>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</si>
  <si>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</si>
  <si>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</si>
  <si>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</si>
  <si>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</si>
  <si>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</si>
  <si>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</si>
  <si>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</si>
  <si>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</si>
  <si>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</si>
  <si>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</si>
  <si>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</si>
  <si>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</si>
  <si>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</si>
  <si>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</si>
  <si>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</si>
  <si>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</si>
  <si>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</si>
  <si>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</si>
  <si>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</si>
  <si>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</si>
  <si>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</si>
  <si>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</si>
  <si>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</si>
  <si>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</si>
  <si>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</si>
  <si>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</si>
  <si>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</si>
  <si>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</si>
  <si>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</si>
  <si>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</si>
  <si>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</si>
  <si>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</si>
  <si>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</si>
  <si>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</si>
  <si>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</si>
  <si>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</si>
  <si>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</si>
  <si>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</si>
  <si>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</si>
  <si>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</si>
  <si>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</si>
  <si>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</si>
  <si>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</si>
  <si>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</si>
  <si>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</si>
  <si>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</si>
  <si>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</si>
  <si>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</si>
  <si>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</si>
  <si>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</si>
  <si>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</si>
  <si>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</si>
  <si>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</si>
  <si>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</si>
  <si>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</si>
  <si>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</si>
  <si>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</si>
  <si>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</si>
  <si>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</si>
  <si>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</si>
  <si>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</si>
  <si>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</si>
  <si>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</si>
  <si>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</si>
  <si>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</si>
  <si>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</si>
  <si>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</si>
  <si>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</si>
  <si>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</si>
  <si>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</si>
  <si>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</si>
  <si>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</si>
  <si>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</si>
  <si>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</si>
  <si>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</si>
  <si>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</si>
  <si>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</si>
  <si>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</si>
  <si>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</si>
  <si>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</si>
  <si>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</si>
  <si>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</si>
  <si>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</si>
  <si>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</si>
  <si>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</si>
  <si>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</si>
  <si>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</si>
  <si>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</si>
  <si>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</si>
  <si>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</si>
  <si>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</si>
  <si>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</si>
  <si>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</si>
  <si>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</si>
  <si>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</si>
  <si>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</si>
  <si>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</si>
  <si>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</si>
  <si>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</si>
  <si>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</si>
  <si>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</si>
  <si>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</si>
  <si>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</si>
  <si>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</si>
  <si>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</si>
  <si>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</si>
  <si>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</si>
  <si>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</si>
  <si>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</si>
  <si>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</si>
  <si>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</si>
  <si>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</si>
  <si>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</si>
  <si>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</si>
  <si>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</si>
  <si>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</si>
  <si>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</si>
  <si>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</si>
  <si>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</si>
  <si>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</si>
  <si>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</si>
  <si>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</si>
  <si>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</si>
  <si>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</si>
  <si>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</si>
  <si>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</si>
  <si>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</si>
  <si>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</si>
  <si>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</si>
  <si>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</si>
  <si>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</si>
  <si>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</si>
  <si>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</si>
  <si>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</si>
  <si>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</si>
  <si>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</si>
  <si>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</si>
  <si>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</si>
  <si>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</si>
  <si>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</si>
  <si>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</si>
  <si>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</si>
  <si>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</si>
  <si>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</si>
  <si>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</si>
  <si>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</si>
  <si>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</si>
  <si>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</si>
  <si>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</si>
  <si>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</si>
  <si>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</si>
  <si>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</si>
  <si>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</si>
  <si>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</si>
  <si>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</si>
  <si>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</si>
  <si>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</si>
  <si>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</si>
  <si>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</si>
  <si>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</si>
  <si>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</si>
  <si>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</si>
  <si>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</si>
  <si>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</si>
  <si>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</si>
  <si>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</si>
  <si>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</si>
  <si>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</si>
  <si>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</si>
  <si>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</si>
  <si>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</si>
  <si>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</si>
  <si>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</si>
  <si>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</si>
  <si>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</si>
  <si>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</si>
  <si>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</si>
  <si>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</si>
  <si>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</si>
  <si>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</si>
  <si>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</si>
  <si>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</si>
  <si>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</si>
  <si>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</si>
  <si>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</si>
  <si>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</si>
  <si>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</si>
  <si>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</si>
  <si>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</si>
  <si>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</si>
  <si>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</si>
  <si>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</si>
  <si>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</si>
  <si>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</si>
  <si>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</si>
  <si>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</si>
  <si>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</si>
  <si>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</si>
  <si>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</si>
  <si>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</si>
  <si>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</si>
  <si>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</si>
  <si>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</si>
  <si>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</si>
  <si>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</si>
  <si>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</si>
  <si>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</si>
  <si>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</si>
  <si>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</si>
  <si>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</si>
  <si>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</si>
  <si>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</si>
  <si>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</si>
  <si>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</si>
  <si>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</si>
  <si>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</si>
  <si>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</si>
  <si>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</si>
  <si>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</si>
  <si>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</si>
  <si>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</si>
  <si>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</si>
  <si>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</si>
  <si>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</si>
  <si>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</si>
  <si>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</si>
  <si>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</si>
  <si>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</si>
  <si>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</si>
  <si>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</si>
  <si>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</si>
  <si>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</si>
  <si>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</si>
  <si>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</si>
  <si>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</si>
  <si>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</si>
  <si>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</si>
  <si>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</si>
  <si>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</si>
  <si>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</si>
  <si>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</si>
  <si>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</si>
  <si>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</si>
  <si>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</si>
  <si>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</si>
  <si>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</si>
  <si>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</si>
  <si>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</si>
  <si>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</si>
  <si>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</si>
  <si>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</si>
  <si>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</si>
  <si>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</si>
  <si>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</si>
  <si>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</si>
  <si>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</si>
  <si>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</si>
  <si>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</si>
  <si>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</si>
  <si>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</si>
  <si>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</si>
  <si>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</si>
  <si>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</si>
  <si>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</si>
  <si>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</si>
  <si>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</si>
  <si>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</si>
  <si>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</si>
  <si>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</si>
  <si>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</si>
  <si>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</si>
  <si>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</si>
  <si>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</si>
  <si>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</si>
  <si>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</si>
  <si>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</si>
  <si>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</si>
  <si>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</si>
  <si>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</si>
  <si>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</si>
  <si>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</si>
  <si>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</si>
  <si>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</si>
  <si>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</si>
  <si>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</si>
  <si>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</si>
  <si>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</si>
  <si>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</si>
  <si>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</si>
  <si>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</si>
  <si>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</si>
  <si>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</si>
  <si>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</si>
  <si>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</si>
  <si>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</si>
  <si>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</si>
  <si>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</si>
  <si>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</si>
  <si>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</si>
  <si>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</si>
  <si>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</si>
  <si>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</si>
  <si>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</si>
  <si>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</si>
  <si>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</si>
  <si>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</si>
  <si>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</si>
  <si>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</si>
  <si>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</si>
  <si>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</si>
  <si>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</si>
  <si>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</si>
  <si>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</si>
  <si>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</si>
  <si>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</si>
  <si>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</si>
  <si>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</si>
  <si>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</si>
  <si>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</si>
  <si>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</si>
  <si>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</si>
  <si>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</si>
  <si>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</si>
  <si>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</si>
  <si>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</si>
  <si>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</si>
  <si>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</si>
  <si>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</si>
  <si>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</si>
  <si>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</si>
  <si>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</si>
  <si>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</si>
  <si>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</si>
  <si>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</si>
  <si>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</si>
  <si>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</si>
  <si>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</si>
  <si>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</si>
  <si>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</si>
  <si>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</si>
  <si>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</si>
  <si>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</si>
  <si>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</si>
  <si>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</si>
  <si>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</si>
  <si>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</si>
  <si>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</si>
  <si>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</si>
  <si>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</si>
  <si>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</si>
  <si>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</si>
  <si>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</si>
  <si>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</si>
  <si>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</si>
  <si>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</si>
  <si>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</si>
  <si>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</si>
  <si>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</si>
  <si>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</si>
  <si>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</si>
  <si>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</si>
  <si>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</si>
  <si>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</si>
  <si>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</si>
  <si>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</si>
  <si>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</si>
  <si>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</si>
  <si>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</si>
  <si>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</si>
  <si>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</si>
  <si>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</si>
  <si>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</si>
  <si>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</si>
  <si>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</si>
  <si>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</si>
  <si>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</si>
  <si>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</si>
  <si>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</si>
  <si>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</si>
  <si>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</si>
  <si>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</si>
  <si>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</si>
  <si>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</si>
  <si>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</si>
  <si>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</si>
  <si>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</si>
  <si>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</si>
  <si>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</si>
  <si>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</si>
  <si>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</si>
  <si>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</si>
  <si>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</si>
  <si>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</si>
  <si>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</si>
  <si>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</si>
  <si>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</si>
  <si>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</si>
  <si>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</si>
  <si>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</si>
  <si>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</si>
  <si>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</si>
  <si>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</si>
  <si>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</si>
  <si>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</si>
  <si>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</si>
  <si>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</si>
  <si>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</si>
  <si>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</si>
  <si>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</si>
  <si>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</si>
  <si>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</si>
  <si>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</si>
  <si>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</si>
  <si>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</si>
  <si>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</si>
  <si>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</si>
  <si>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</si>
  <si>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</si>
  <si>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</si>
  <si>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</si>
  <si>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</si>
  <si>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</si>
  <si>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</si>
  <si>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</si>
  <si>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</si>
  <si>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</si>
  <si>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</si>
  <si>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</si>
  <si>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</si>
  <si>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</si>
  <si>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</si>
  <si>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</si>
  <si>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</si>
  <si>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</si>
  <si>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</si>
  <si>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</si>
  <si>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</si>
  <si>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</si>
  <si>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</si>
  <si>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</si>
  <si>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</si>
  <si>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</si>
  <si>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</si>
  <si>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</si>
  <si>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</si>
  <si>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</si>
  <si>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</si>
  <si>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</si>
  <si>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</si>
  <si>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</si>
  <si>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</si>
  <si>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</si>
  <si>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</si>
  <si>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</si>
  <si>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</si>
  <si>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</si>
  <si>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</si>
  <si>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</si>
  <si>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</si>
  <si>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</si>
  <si>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</si>
  <si>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</si>
  <si>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</si>
  <si>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</si>
  <si>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</si>
  <si>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</si>
  <si>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</si>
  <si>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</si>
  <si>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</si>
  <si>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</si>
  <si>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</si>
  <si>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</si>
  <si>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</si>
  <si>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</si>
  <si>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</si>
  <si>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</si>
  <si>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</si>
  <si>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</si>
  <si>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</si>
  <si>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</si>
  <si>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</si>
  <si>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</si>
  <si>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</si>
  <si>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</si>
  <si>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</si>
  <si>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</si>
  <si>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</si>
  <si>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</si>
  <si>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</si>
  <si>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</si>
  <si>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</si>
  <si>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</si>
  <si>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</si>
  <si>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</si>
  <si>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</si>
  <si>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</si>
  <si>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</si>
  <si>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</si>
  <si>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</si>
  <si>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</si>
  <si>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</si>
  <si>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</si>
  <si>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</si>
  <si>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</si>
  <si>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</si>
  <si>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</si>
  <si>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</si>
  <si>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</si>
  <si>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</si>
  <si>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</si>
  <si>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</si>
  <si>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</si>
  <si>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</si>
  <si>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</si>
  <si>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</si>
  <si>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</si>
  <si>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</si>
  <si>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</si>
  <si>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</si>
  <si>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</si>
  <si>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</si>
  <si>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</si>
  <si>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</si>
  <si>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</si>
  <si>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</si>
  <si>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</si>
  <si>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</si>
  <si>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</si>
  <si>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</si>
  <si>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</si>
  <si>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</si>
  <si>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</si>
  <si>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</si>
  <si>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</si>
  <si>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</si>
  <si>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</si>
  <si>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</si>
  <si>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</si>
  <si>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</si>
  <si>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</si>
  <si>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</si>
  <si>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</si>
  <si>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</si>
  <si>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</si>
  <si>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</si>
  <si>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</si>
  <si>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</si>
  <si>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</si>
  <si>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</si>
  <si>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</si>
  <si>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</si>
  <si>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</si>
  <si>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</si>
  <si>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</si>
  <si>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</si>
  <si>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</si>
  <si>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</si>
  <si>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</si>
  <si>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</si>
  <si>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</si>
  <si>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</si>
  <si>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</si>
  <si>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</si>
  <si>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</si>
  <si>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</si>
  <si>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</si>
  <si>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</si>
  <si>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</si>
  <si>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</si>
  <si>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</si>
  <si>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</si>
  <si>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</si>
  <si>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</si>
  <si>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</si>
  <si>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</si>
  <si>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</si>
  <si>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</si>
  <si>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</si>
  <si>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</si>
  <si>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</si>
  <si>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</si>
  <si>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</si>
  <si>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</si>
  <si>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</si>
  <si>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</si>
  <si>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</si>
  <si>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</si>
  <si>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</si>
  <si>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</si>
  <si>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</si>
  <si>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</si>
  <si>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</si>
  <si>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</si>
  <si>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</si>
  <si>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</si>
  <si>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</si>
  <si>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</si>
  <si>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</si>
  <si>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</si>
  <si>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</si>
  <si>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</si>
  <si>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</si>
  <si>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</si>
  <si>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</si>
  <si>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</si>
  <si>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</si>
  <si>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</si>
  <si>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</si>
  <si>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</si>
  <si>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</si>
  <si>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</si>
  <si>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</si>
  <si>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</si>
  <si>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</si>
  <si>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</si>
  <si>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</si>
  <si>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</si>
  <si>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</si>
  <si>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</si>
  <si>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</si>
  <si>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</si>
  <si>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</si>
  <si>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</si>
  <si>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</si>
  <si>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</si>
  <si>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</si>
  <si>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</si>
  <si>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</si>
  <si>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</si>
  <si>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</si>
  <si>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</si>
  <si>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</si>
  <si>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</si>
  <si>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</si>
  <si>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</si>
  <si>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</si>
  <si>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</si>
  <si>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</si>
  <si>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</si>
  <si>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</si>
  <si>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</si>
  <si>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</si>
  <si>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</si>
  <si>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</si>
  <si>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</si>
  <si>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</si>
  <si>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</si>
  <si>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</si>
  <si>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</si>
  <si>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</si>
  <si>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</si>
  <si>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</si>
  <si>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</si>
  <si>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</si>
  <si>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</si>
  <si>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</si>
  <si>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</si>
  <si>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</si>
  <si>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</si>
  <si>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</si>
  <si>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</si>
  <si>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</si>
  <si>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</si>
  <si>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</si>
  <si>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</si>
  <si>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</si>
  <si>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</si>
  <si>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</si>
  <si>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</si>
  <si>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</si>
  <si>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</si>
  <si>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</si>
  <si>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</si>
  <si>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</si>
  <si>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</si>
  <si>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</si>
  <si>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</si>
  <si>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</si>
  <si>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</si>
  <si>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</si>
  <si>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</si>
  <si>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</si>
  <si>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</si>
  <si>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</si>
  <si>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</si>
  <si>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</si>
  <si>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</si>
  <si>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</si>
  <si>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</si>
  <si>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</si>
  <si>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</si>
  <si>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</si>
  <si>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</si>
  <si>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</si>
  <si>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</si>
  <si>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</si>
  <si>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</si>
  <si>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</si>
  <si>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</si>
  <si>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</si>
  <si>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</si>
  <si>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</si>
  <si>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</si>
  <si>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</si>
  <si>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</si>
  <si>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</si>
  <si>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</si>
  <si>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</si>
  <si>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</si>
  <si>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</si>
  <si>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</si>
  <si>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</si>
  <si>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</si>
  <si>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</si>
  <si>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</si>
  <si>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</si>
  <si>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</si>
  <si>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</si>
  <si>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</si>
  <si>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</si>
  <si>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</si>
  <si>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</si>
  <si>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</si>
  <si>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</si>
  <si>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</si>
  <si>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</si>
  <si>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</si>
  <si>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</si>
  <si>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</si>
  <si>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</si>
  <si>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</si>
  <si>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</si>
  <si>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</si>
  <si>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</si>
  <si>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</si>
  <si>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</si>
  <si>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</si>
  <si>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</si>
  <si>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</si>
  <si>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</si>
  <si>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</si>
  <si>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</si>
  <si>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</si>
  <si>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</si>
  <si>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</si>
  <si>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</si>
  <si>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</si>
  <si>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</si>
  <si>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</si>
  <si>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</si>
  <si>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</si>
  <si>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</si>
  <si>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</si>
  <si>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</si>
  <si>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</si>
  <si>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</si>
  <si>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</si>
  <si>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</si>
  <si>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</si>
  <si>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</si>
  <si>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</si>
  <si>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</si>
  <si>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</si>
  <si>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</si>
  <si>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</si>
  <si>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</si>
  <si>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</si>
  <si>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</si>
  <si>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</si>
  <si>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</si>
  <si>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</si>
  <si>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</si>
  <si>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</si>
  <si>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</si>
  <si>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</si>
  <si>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</si>
  <si>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</si>
  <si>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</si>
  <si>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</si>
  <si>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</si>
  <si>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</si>
  <si>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</si>
  <si>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</si>
  <si>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</si>
  <si>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</si>
  <si>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</si>
  <si>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</si>
  <si>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</si>
  <si>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</si>
  <si>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</si>
  <si>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</si>
  <si>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</si>
  <si>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</si>
  <si>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</si>
  <si>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</si>
  <si>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</si>
  <si>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</si>
  <si>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</si>
  <si>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</si>
  <si>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</si>
  <si>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</si>
  <si>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</si>
  <si>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</si>
  <si>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</si>
  <si>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</si>
  <si>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</si>
  <si>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</si>
  <si>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</si>
  <si>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</si>
  <si>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</si>
  <si>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</si>
  <si>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</si>
  <si>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</si>
  <si>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</si>
  <si>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</si>
  <si>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</si>
  <si>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</si>
  <si>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</si>
  <si>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</si>
  <si>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</si>
  <si>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</si>
  <si>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</si>
  <si>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</si>
  <si>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</si>
  <si>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</si>
  <si>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</si>
  <si>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</si>
  <si>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</si>
  <si>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</si>
  <si>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</si>
  <si>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</si>
  <si>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</si>
  <si>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</si>
  <si>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</si>
  <si>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</si>
  <si>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</si>
  <si>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</si>
  <si>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</si>
  <si>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</si>
  <si>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</si>
  <si>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</si>
  <si>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</si>
  <si>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</si>
  <si>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</si>
  <si>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</si>
  <si>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</si>
  <si>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</si>
  <si>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</si>
  <si>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</si>
  <si>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</si>
  <si>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</si>
  <si>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</si>
  <si>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</si>
  <si>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</si>
  <si>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</si>
  <si>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</si>
  <si>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</si>
  <si>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</si>
  <si>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</si>
  <si>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</si>
  <si>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</si>
  <si>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</si>
  <si>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</si>
  <si>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</si>
  <si>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</si>
  <si>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</si>
  <si>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</si>
  <si>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</si>
  <si>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</si>
  <si>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</si>
  <si>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</si>
  <si>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</si>
  <si>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</si>
  <si>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</si>
  <si>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</si>
  <si>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</si>
  <si>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</si>
  <si>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</si>
  <si>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</si>
  <si>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</si>
  <si>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</si>
  <si>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</si>
  <si>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</si>
  <si>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</si>
  <si>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</si>
  <si>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</si>
  <si>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</si>
  <si>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</si>
  <si>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</si>
  <si>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</si>
  <si>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</si>
  <si>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</si>
  <si>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</si>
  <si>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</si>
  <si>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</si>
  <si>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</si>
  <si>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</si>
  <si>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</si>
  <si>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</si>
  <si>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</si>
  <si>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</si>
  <si>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</si>
  <si>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</si>
  <si>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</si>
  <si>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</si>
  <si>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</si>
  <si>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</si>
  <si>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</si>
  <si>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</si>
  <si>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</si>
  <si>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</si>
  <si>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</si>
  <si>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</si>
  <si>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</si>
  <si>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</si>
  <si>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</si>
  <si>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</si>
  <si>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</si>
  <si>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</si>
  <si>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</si>
  <si>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</si>
  <si>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</si>
  <si>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</si>
  <si>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</si>
  <si>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</si>
  <si>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</si>
  <si>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</si>
  <si>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</si>
  <si>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</si>
  <si>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</si>
  <si>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</si>
  <si>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</si>
  <si>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</si>
  <si>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</si>
  <si>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</si>
  <si>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</si>
  <si>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</si>
  <si>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</si>
  <si>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</si>
  <si>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</si>
  <si>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</si>
  <si>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</si>
  <si>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</si>
  <si>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</si>
  <si>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</si>
  <si>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</si>
  <si>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</si>
  <si>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</si>
  <si>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</si>
  <si>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</si>
  <si>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</si>
  <si>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</si>
  <si>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</si>
  <si>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</si>
  <si>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</si>
  <si>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</si>
  <si>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</si>
  <si>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</si>
  <si>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</si>
  <si>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</si>
  <si>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</si>
  <si>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</si>
  <si>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</si>
  <si>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</si>
  <si>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</si>
  <si>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</si>
  <si>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</si>
  <si>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</si>
  <si>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</si>
  <si>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</si>
  <si>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</si>
  <si>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</si>
  <si>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</si>
  <si>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</si>
  <si>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</si>
  <si>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</si>
  <si>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</si>
  <si>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</si>
  <si>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</si>
  <si>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</si>
  <si>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</si>
  <si>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</si>
  <si>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</si>
  <si>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</si>
  <si>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</si>
  <si>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</si>
  <si>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</si>
  <si>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</si>
  <si>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</si>
  <si>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</si>
  <si>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</si>
  <si>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</si>
  <si>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</si>
  <si>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</si>
  <si>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</si>
  <si>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</si>
  <si>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</si>
  <si>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</si>
  <si>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</si>
  <si>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</si>
  <si>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</si>
  <si>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</si>
  <si>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</si>
  <si>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</si>
  <si>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</si>
  <si>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</si>
  <si>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</si>
  <si>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</si>
  <si>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</si>
  <si>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</si>
  <si>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</si>
  <si>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</si>
  <si>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</si>
  <si>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</si>
  <si>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</si>
  <si>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</si>
  <si>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</si>
  <si>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</si>
  <si>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</si>
  <si>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</si>
  <si>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</si>
  <si>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</si>
  <si>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</si>
  <si>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</si>
  <si>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</si>
  <si>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</si>
  <si>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</si>
  <si>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</si>
  <si>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</si>
  <si>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</si>
  <si>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</si>
  <si>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</si>
  <si>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</si>
  <si>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</si>
  <si>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</si>
  <si>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</si>
  <si>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</si>
  <si>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</si>
  <si>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</si>
  <si>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</si>
  <si>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</si>
  <si>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</si>
  <si>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</si>
  <si>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</si>
  <si>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</si>
  <si>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</si>
  <si>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</si>
  <si>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</si>
  <si>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</si>
  <si>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</si>
  <si>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</si>
  <si>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</si>
  <si>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</si>
  <si>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</si>
  <si>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</si>
  <si>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</si>
  <si>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</si>
  <si>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</si>
  <si>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</si>
  <si>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</si>
  <si>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</si>
  <si>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</si>
  <si>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</si>
  <si>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</si>
  <si>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</si>
  <si>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</si>
  <si>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</si>
  <si>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</si>
  <si>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</si>
  <si>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</si>
  <si>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</si>
  <si>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</si>
  <si>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</si>
  <si>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</si>
  <si>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</si>
  <si>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</si>
  <si>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</si>
  <si>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</si>
  <si>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</si>
  <si>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</si>
  <si>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</si>
  <si>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</si>
  <si>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</si>
  <si>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</si>
  <si>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</si>
  <si>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</si>
  <si>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</si>
  <si>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</si>
  <si>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</si>
  <si>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</si>
  <si>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</si>
  <si>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</si>
  <si>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</si>
  <si>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</si>
  <si>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</si>
  <si>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</si>
  <si>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</si>
  <si>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</si>
  <si>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</si>
  <si>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</si>
  <si>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</si>
  <si>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</si>
  <si>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</si>
  <si>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</si>
  <si>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</si>
  <si>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</si>
  <si>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</si>
  <si>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</si>
  <si>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</si>
  <si>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</si>
  <si>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</si>
  <si>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</si>
  <si>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</si>
  <si>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</si>
  <si>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</si>
  <si>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</si>
  <si>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</si>
  <si>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</si>
  <si>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</si>
  <si>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</si>
  <si>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</si>
  <si>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</si>
  <si>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</si>
  <si>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</si>
  <si>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</si>
  <si>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</si>
  <si>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</si>
  <si>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</si>
  <si>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</si>
  <si>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</si>
  <si>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</si>
  <si>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</si>
  <si>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</si>
  <si>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</si>
  <si>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</si>
  <si>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</si>
  <si>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</si>
  <si>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</si>
  <si>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</si>
  <si>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</si>
  <si>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</si>
  <si>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</si>
  <si>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</si>
  <si>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</si>
  <si>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</si>
  <si>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</si>
  <si>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</si>
  <si>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</si>
  <si>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</si>
  <si>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</si>
  <si>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</si>
  <si>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</si>
  <si>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</si>
  <si>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</si>
  <si>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</si>
  <si>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</si>
  <si>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</si>
  <si>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</si>
  <si>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</si>
  <si>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</si>
  <si>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</si>
  <si>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</si>
  <si>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</si>
  <si>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</si>
  <si>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</si>
  <si>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</si>
  <si>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</si>
  <si>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</si>
  <si>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</si>
  <si>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</si>
  <si>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</si>
  <si>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</si>
  <si>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</si>
  <si>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</si>
  <si>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</si>
  <si>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</si>
  <si>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</si>
  <si>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</si>
  <si>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</si>
  <si>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</si>
  <si>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</si>
  <si>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</si>
  <si>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</si>
  <si>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</si>
  <si>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</si>
  <si>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</si>
  <si>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</si>
  <si>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</si>
  <si>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</si>
  <si>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</si>
  <si>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</si>
  <si>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</si>
  <si>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</si>
  <si>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</si>
  <si>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</si>
  <si>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</si>
  <si>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</si>
  <si>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</si>
  <si>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</si>
  <si>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</si>
  <si>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</si>
  <si>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</si>
  <si>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</si>
  <si>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</si>
  <si>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</si>
  <si>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</si>
  <si>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</si>
  <si>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</si>
  <si>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</si>
  <si>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</si>
  <si>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</si>
  <si>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</si>
  <si>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</si>
  <si>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</si>
  <si>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</si>
  <si>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</si>
  <si>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</si>
  <si>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</si>
  <si>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</si>
  <si>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</si>
  <si>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</si>
  <si>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</si>
  <si>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</si>
  <si>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</si>
  <si>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</si>
  <si>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</si>
  <si>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</si>
  <si>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</si>
  <si>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</si>
  <si>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</si>
  <si>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</si>
  <si>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</si>
  <si>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</si>
  <si>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</si>
  <si>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</si>
  <si>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</si>
  <si>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</si>
  <si>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</si>
  <si>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</si>
  <si>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</si>
  <si>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</si>
  <si>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</si>
  <si>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</si>
  <si>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</si>
  <si>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</si>
  <si>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</si>
  <si>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</si>
  <si>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</si>
  <si>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</si>
  <si>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</si>
  <si>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</si>
  <si>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</si>
  <si>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</si>
  <si>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</si>
  <si>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</si>
  <si>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</si>
  <si>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</si>
  <si>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</si>
  <si>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</si>
  <si>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</si>
  <si>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</si>
  <si>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</si>
  <si>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</si>
  <si>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</si>
  <si>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</si>
  <si>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</si>
  <si>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</si>
  <si>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</si>
  <si>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</si>
  <si>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</si>
  <si>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</si>
  <si>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</si>
  <si>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</si>
  <si>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</si>
  <si>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</si>
  <si>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</si>
  <si>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</si>
  <si>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</si>
  <si>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</si>
  <si>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</si>
  <si>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</si>
  <si>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</si>
  <si>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</si>
  <si>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</si>
  <si>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</si>
  <si>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</si>
  <si>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</si>
  <si>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</si>
  <si>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</si>
  <si>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</si>
  <si>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</si>
  <si>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</si>
  <si>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</si>
  <si>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</si>
  <si>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</si>
  <si>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</si>
  <si>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</si>
  <si>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</si>
  <si>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</si>
  <si>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</si>
  <si>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</si>
  <si>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</si>
  <si>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</si>
  <si>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</si>
  <si>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</si>
  <si>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</si>
  <si>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</si>
  <si>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</si>
  <si>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</si>
  <si>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</si>
  <si>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</si>
  <si>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</si>
  <si>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</si>
  <si>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</si>
  <si>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</si>
  <si>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</si>
  <si>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</si>
  <si>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</si>
  <si>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</si>
  <si>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</si>
  <si>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</si>
  <si>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</si>
  <si>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</si>
  <si>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</si>
  <si>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</si>
  <si>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</si>
  <si>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</si>
  <si>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</si>
  <si>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</si>
  <si>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</si>
  <si>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</si>
  <si>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</si>
  <si>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</si>
  <si>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</si>
  <si>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</si>
  <si>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</si>
  <si>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</si>
  <si>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</si>
  <si>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</si>
  <si>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</si>
  <si>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</si>
  <si>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</si>
  <si>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</si>
  <si>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</si>
  <si>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</si>
  <si>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</si>
  <si>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</si>
  <si>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</si>
  <si>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</si>
  <si>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</si>
  <si>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</si>
  <si>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</si>
  <si>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</si>
  <si>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</si>
  <si>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</si>
  <si>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</si>
  <si>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</si>
  <si>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</si>
  <si>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</si>
  <si>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</si>
  <si>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</si>
  <si>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</si>
  <si>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</si>
  <si>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</si>
  <si>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</si>
  <si>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</si>
  <si>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</si>
  <si>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</si>
  <si>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</si>
  <si>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</si>
  <si>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</si>
  <si>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</si>
  <si>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</si>
  <si>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</si>
  <si>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</si>
  <si>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</si>
  <si>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</si>
  <si>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</si>
  <si>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</si>
  <si>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</si>
  <si>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</si>
  <si>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</si>
  <si>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</si>
  <si>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</si>
  <si>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</si>
  <si>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</si>
  <si>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</si>
  <si>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</si>
  <si>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</si>
  <si>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</si>
  <si>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</si>
  <si>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</si>
  <si>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</si>
  <si>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</si>
  <si>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</si>
  <si>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</si>
  <si>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</si>
  <si>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</si>
  <si>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</si>
  <si>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</si>
  <si>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</si>
  <si>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</si>
  <si>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</si>
  <si>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</si>
  <si>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</si>
  <si>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</si>
  <si>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</si>
  <si>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</si>
  <si>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</si>
  <si>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</si>
  <si>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</si>
  <si>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</si>
  <si>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</si>
  <si>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</si>
  <si>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</si>
  <si>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</si>
  <si>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</si>
  <si>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</si>
  <si>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</si>
  <si>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</si>
  <si>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</si>
  <si>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</si>
  <si>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</si>
  <si>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</si>
  <si>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</si>
  <si>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</si>
  <si>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</si>
  <si>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</si>
  <si>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</si>
  <si>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</si>
  <si>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</si>
  <si>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</si>
  <si>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</si>
  <si>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</si>
  <si>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</si>
  <si>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</si>
  <si>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</si>
  <si>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</si>
  <si>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</si>
  <si>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</si>
  <si>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</si>
  <si>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</si>
  <si>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</si>
  <si>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</si>
  <si>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</si>
  <si>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</si>
  <si>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</si>
  <si>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</si>
  <si>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</si>
  <si>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</si>
  <si>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</si>
  <si>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</si>
  <si>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</si>
  <si>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</si>
  <si>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</si>
  <si>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</si>
  <si>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</si>
  <si>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</si>
  <si>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</si>
  <si>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</si>
  <si>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</si>
  <si>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</si>
  <si>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</si>
  <si>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</si>
  <si>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</si>
  <si>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</si>
  <si>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</si>
  <si>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</si>
  <si>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</si>
  <si>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</si>
  <si>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</si>
  <si>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</si>
  <si>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</si>
  <si>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</si>
  <si>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</si>
  <si>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</si>
  <si>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</si>
  <si>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</si>
  <si>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</si>
  <si>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</si>
  <si>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</si>
  <si>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</si>
  <si>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</si>
  <si>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</si>
  <si>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</si>
  <si>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</si>
  <si>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</si>
  <si>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</si>
  <si>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</si>
  <si>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</si>
  <si>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</si>
  <si>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</si>
  <si>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</si>
  <si>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</si>
  <si>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</si>
  <si>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</si>
  <si>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</si>
  <si>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</si>
  <si>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</si>
  <si>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</si>
  <si>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</si>
  <si>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</si>
  <si>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</si>
  <si>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</si>
  <si>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</si>
  <si>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</si>
  <si>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</si>
  <si>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</si>
  <si>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</si>
  <si>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</si>
  <si>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</si>
  <si>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</si>
  <si>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</si>
  <si>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</si>
  <si>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</si>
  <si>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</si>
  <si>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</si>
  <si>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</si>
  <si>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</si>
  <si>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</si>
  <si>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</si>
  <si>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</si>
  <si>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</si>
  <si>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</si>
  <si>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</si>
  <si>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</si>
  <si>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</si>
  <si>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</si>
  <si>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</si>
  <si>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</si>
  <si>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</si>
  <si>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</si>
  <si>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</si>
  <si>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</si>
  <si>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</si>
  <si>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</si>
  <si>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</si>
  <si>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</si>
  <si>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</si>
  <si>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</si>
  <si>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</si>
  <si>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</si>
  <si>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</si>
  <si>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</si>
  <si>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</si>
  <si>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</si>
  <si>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</si>
  <si>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</si>
  <si>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</si>
  <si>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</si>
  <si>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</si>
  <si>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</si>
  <si>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</si>
  <si>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</si>
  <si>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</si>
  <si>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</si>
  <si>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</si>
  <si>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</si>
  <si>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</si>
  <si>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</si>
  <si>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</si>
  <si>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</si>
  <si>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</si>
  <si>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</si>
  <si>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</si>
  <si>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</si>
  <si>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</si>
  <si>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</si>
  <si>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</si>
  <si>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</si>
  <si>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</si>
  <si>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</si>
  <si>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</si>
  <si>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</si>
  <si>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</si>
  <si>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</si>
  <si>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</si>
  <si>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</si>
  <si>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</si>
  <si>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</si>
  <si>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</si>
  <si>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</si>
  <si>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</si>
  <si>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</si>
  <si>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</si>
  <si>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</si>
  <si>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</si>
  <si>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</si>
  <si>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</si>
  <si>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</si>
  <si>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</si>
  <si>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</si>
  <si>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</si>
  <si>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</si>
  <si>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</si>
  <si>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</si>
  <si>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</si>
  <si>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</si>
  <si>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</si>
  <si>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</si>
  <si>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</si>
  <si>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</si>
  <si>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</si>
  <si>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</si>
  <si>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</si>
  <si>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</si>
  <si>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</si>
  <si>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</si>
  <si>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</si>
  <si>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</si>
  <si>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</si>
  <si>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</si>
  <si>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</si>
  <si>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</si>
  <si>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</si>
  <si>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</si>
  <si>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</si>
  <si>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</si>
  <si>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</si>
  <si>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</si>
  <si>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</si>
  <si>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</si>
  <si>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</si>
  <si>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</si>
  <si>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</si>
  <si>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</si>
  <si>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</si>
  <si>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</si>
  <si>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</si>
  <si>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</si>
  <si>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</si>
  <si>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</si>
  <si>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</si>
  <si>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</si>
  <si>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</si>
  <si>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</si>
  <si>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</si>
  <si>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</si>
  <si>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</si>
  <si>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</si>
  <si>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</si>
  <si>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</si>
  <si>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</si>
  <si>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</si>
  <si>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</si>
  <si>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</si>
  <si>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</si>
  <si>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</si>
  <si>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</si>
  <si>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</si>
  <si>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</si>
  <si>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</si>
  <si>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</si>
  <si>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</si>
  <si>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</si>
  <si>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</si>
  <si>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</si>
  <si>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</si>
  <si>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</si>
  <si>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</si>
  <si>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</si>
  <si>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</si>
  <si>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</si>
  <si>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</si>
  <si>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</si>
  <si>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</si>
  <si>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</si>
  <si>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</si>
  <si>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</si>
  <si>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</si>
  <si>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</si>
  <si>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</si>
  <si>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</si>
  <si>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</si>
  <si>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</si>
  <si>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</si>
  <si>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</si>
  <si>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</si>
  <si>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</si>
  <si>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</si>
  <si>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</si>
  <si>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</si>
  <si>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</si>
  <si>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</si>
  <si>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</si>
  <si>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</si>
  <si>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</si>
  <si>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</si>
  <si>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</si>
  <si>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</si>
  <si>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</si>
  <si>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</si>
  <si>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</si>
  <si>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</si>
  <si>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</si>
  <si>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</si>
  <si>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</si>
  <si>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</si>
  <si>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</si>
  <si>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</si>
  <si>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</si>
  <si>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</si>
  <si>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</si>
  <si>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</si>
  <si>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</si>
  <si>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</si>
  <si>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</si>
  <si>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</si>
  <si>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</si>
  <si>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</si>
  <si>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</si>
  <si>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</si>
  <si>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</si>
  <si>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</si>
  <si>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</si>
  <si>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</si>
  <si>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</si>
  <si>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</si>
  <si>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</si>
  <si>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</si>
  <si>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</si>
  <si>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</si>
  <si>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</si>
  <si>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</si>
  <si>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</si>
  <si>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</si>
  <si>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</si>
  <si>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</si>
  <si>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</si>
  <si>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</si>
  <si>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</si>
  <si>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</si>
  <si>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</si>
  <si>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</si>
  <si>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</si>
  <si>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</si>
  <si>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</si>
  <si>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</si>
  <si>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</si>
  <si>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</si>
  <si>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</si>
  <si>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</si>
  <si>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</si>
  <si>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</si>
  <si>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</si>
  <si>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</si>
  <si>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</si>
  <si>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</si>
  <si>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</si>
  <si>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</si>
  <si>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</si>
  <si>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</si>
  <si>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</si>
  <si>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</si>
  <si>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</si>
  <si>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</si>
  <si>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</si>
  <si>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</si>
  <si>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</si>
  <si>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</si>
  <si>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</si>
  <si>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</si>
  <si>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</si>
  <si>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</si>
  <si>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</si>
  <si>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</si>
  <si>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</si>
  <si>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</si>
  <si>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</si>
  <si>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</si>
  <si>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</si>
  <si>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</si>
  <si>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</si>
  <si>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</si>
  <si>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</si>
  <si>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</si>
  <si>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</si>
  <si>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</si>
  <si>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</si>
  <si>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</si>
  <si>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</si>
  <si>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</si>
  <si>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</si>
  <si>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</si>
  <si>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</si>
  <si>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</si>
  <si>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</si>
  <si>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</si>
  <si>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</si>
  <si>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</si>
  <si>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</si>
  <si>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</si>
  <si>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</si>
  <si>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</si>
  <si>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</si>
  <si>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</si>
  <si>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</si>
  <si>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</si>
  <si>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</si>
  <si>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</si>
  <si>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</si>
  <si>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</si>
  <si>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</si>
  <si>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</si>
  <si>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</si>
  <si>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</si>
  <si>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</si>
  <si>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</si>
  <si>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</si>
  <si>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</si>
  <si>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</si>
  <si>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</si>
  <si>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</si>
  <si>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</si>
  <si>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</si>
  <si>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</si>
  <si>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</si>
  <si>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</si>
  <si>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</si>
  <si>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</si>
  <si>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</si>
  <si>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</si>
  <si>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</si>
  <si>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</si>
  <si>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</si>
  <si>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</si>
  <si>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</si>
  <si>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</si>
  <si>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</si>
  <si>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</si>
  <si>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</si>
  <si>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</si>
  <si>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</si>
  <si>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</si>
  <si>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</si>
  <si>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</si>
  <si>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</si>
  <si>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</si>
  <si>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</si>
  <si>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</si>
  <si>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</si>
  <si>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</si>
  <si>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</si>
  <si>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</si>
  <si>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</si>
  <si>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</si>
  <si>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</si>
  <si>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</si>
  <si>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</si>
  <si>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</si>
  <si>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</si>
  <si>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</si>
  <si>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</si>
  <si>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</si>
  <si>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</si>
  <si>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</si>
  <si>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</si>
  <si>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</si>
  <si>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</si>
  <si>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</si>
  <si>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</si>
  <si>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</si>
  <si>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</si>
  <si>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</si>
  <si>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</si>
  <si>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</si>
  <si>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</si>
  <si>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</si>
  <si>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</si>
  <si>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</si>
  <si>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</si>
  <si>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</si>
  <si>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</si>
  <si>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</si>
  <si>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</si>
  <si>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</si>
  <si>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</si>
  <si>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</si>
  <si>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</si>
  <si>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</si>
  <si>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</si>
  <si>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</si>
  <si>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</si>
  <si>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</si>
  <si>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</si>
  <si>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</si>
  <si>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</si>
  <si>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</si>
  <si>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</si>
  <si>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</si>
  <si>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</si>
  <si>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</si>
  <si>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</si>
  <si>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</si>
  <si>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</si>
  <si>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</si>
  <si>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</si>
  <si>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</si>
  <si>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</si>
  <si>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</si>
  <si>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</si>
  <si>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</si>
  <si>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</si>
  <si>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</si>
  <si>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</si>
  <si>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</si>
  <si>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</si>
  <si>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</si>
  <si>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</si>
  <si>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</si>
  <si>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</si>
  <si>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</si>
  <si>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</si>
  <si>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</si>
  <si>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</si>
  <si>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</si>
  <si>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</si>
  <si>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</si>
  <si>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</si>
  <si>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</si>
  <si>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</si>
  <si>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</si>
  <si>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</si>
  <si>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</si>
  <si>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</si>
  <si>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</si>
  <si>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</si>
  <si>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</si>
  <si>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</si>
  <si>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</si>
  <si>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</si>
  <si>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</si>
  <si>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</si>
  <si>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</si>
  <si>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</si>
  <si>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</si>
  <si>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</si>
  <si>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</si>
  <si>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</si>
  <si>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</si>
  <si>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</si>
  <si>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</si>
  <si>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</si>
  <si>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</si>
  <si>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</si>
  <si>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</si>
  <si>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</si>
  <si>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</si>
  <si>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</si>
  <si>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</si>
  <si>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</si>
  <si>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</si>
  <si>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</si>
  <si>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</si>
  <si>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</si>
  <si>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</si>
  <si>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</si>
  <si>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</si>
  <si>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</si>
  <si>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</si>
  <si>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</si>
  <si>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</si>
  <si>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</si>
  <si>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</si>
  <si>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</si>
  <si>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</si>
  <si>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</si>
  <si>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</si>
  <si>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</si>
  <si>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</si>
  <si>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</si>
  <si>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</si>
  <si>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</si>
  <si>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</si>
  <si>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</si>
  <si>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</si>
  <si>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</si>
  <si>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</si>
  <si>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</si>
  <si>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</si>
  <si>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</si>
  <si>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</si>
  <si>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</si>
  <si>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</si>
  <si>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</si>
  <si>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</si>
  <si>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</si>
  <si>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</si>
  <si>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</si>
  <si>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</si>
  <si>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</si>
  <si>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</si>
  <si>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</si>
  <si>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</si>
  <si>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</si>
  <si>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</si>
  <si>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</si>
  <si>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</si>
  <si>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</si>
  <si>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</si>
  <si>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</si>
  <si>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</si>
  <si>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</si>
  <si>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</si>
  <si>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</si>
  <si>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</si>
  <si>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</si>
  <si>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</si>
  <si>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</si>
  <si>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</si>
  <si>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</si>
  <si>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</si>
  <si>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</si>
  <si>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</si>
  <si>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</si>
  <si>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</si>
  <si>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</si>
  <si>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</si>
  <si>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</si>
  <si>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</si>
  <si>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</si>
  <si>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</si>
  <si>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</si>
  <si>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</si>
  <si>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</si>
  <si>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</si>
  <si>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</si>
  <si>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</si>
  <si>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</si>
  <si>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</si>
  <si>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</si>
  <si>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</si>
  <si>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</si>
  <si>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</si>
  <si>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</si>
  <si>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</si>
  <si>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</si>
  <si>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</si>
  <si>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</si>
  <si>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</si>
  <si>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</si>
  <si>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</si>
  <si>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</si>
  <si>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</si>
  <si>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</si>
  <si>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</si>
  <si>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</si>
  <si>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</si>
  <si>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</si>
  <si>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</si>
  <si>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</si>
  <si>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</si>
  <si>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</si>
  <si>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</si>
  <si>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</si>
  <si>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</si>
  <si>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</si>
  <si>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</si>
  <si>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</si>
  <si>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</si>
  <si>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</si>
  <si>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</si>
  <si>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</si>
  <si>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</si>
  <si>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</si>
  <si>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</si>
  <si>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</si>
  <si>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</si>
  <si>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</si>
  <si>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</si>
  <si>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</si>
  <si>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</si>
  <si>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</si>
  <si>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</si>
  <si>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</si>
  <si>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</si>
  <si>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</si>
  <si>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</si>
  <si>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</si>
  <si>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</si>
  <si>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</si>
  <si>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</si>
  <si>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</si>
  <si>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</si>
  <si>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</si>
  <si>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</si>
  <si>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</si>
  <si>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</si>
  <si>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</si>
  <si>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</si>
  <si>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</si>
  <si>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</si>
  <si>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</si>
  <si>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</si>
  <si>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</si>
  <si>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</si>
  <si>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</si>
  <si>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</si>
  <si>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</si>
  <si>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</si>
  <si>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</si>
  <si>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</si>
  <si>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</si>
  <si>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</si>
  <si>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</si>
  <si>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</si>
  <si>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</si>
  <si>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</si>
  <si>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</si>
  <si>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</si>
  <si>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</si>
  <si>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</si>
  <si>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</si>
  <si>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</si>
  <si>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</si>
  <si>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</si>
  <si>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</si>
  <si>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</si>
  <si>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</si>
  <si>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</si>
  <si>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</si>
  <si>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</si>
  <si>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</si>
  <si>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</si>
  <si>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</si>
  <si>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</si>
  <si>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</si>
  <si>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</si>
  <si>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</si>
  <si>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</si>
  <si>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</si>
  <si>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</si>
  <si>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</si>
  <si>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</si>
  <si>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</si>
  <si>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</si>
  <si>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</si>
  <si>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</si>
  <si>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</si>
  <si>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</si>
  <si>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</si>
  <si>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</si>
  <si>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</si>
  <si>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</si>
  <si>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</si>
  <si>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</si>
  <si>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</si>
  <si>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</si>
  <si>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</si>
  <si>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</si>
  <si>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</si>
  <si>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</si>
  <si>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</si>
  <si>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</si>
  <si>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</si>
  <si>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</si>
  <si>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</si>
  <si>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</si>
  <si>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</si>
  <si>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</si>
  <si>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</si>
  <si>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</si>
  <si>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</si>
  <si>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</si>
  <si>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</si>
  <si>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</si>
  <si>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</si>
  <si>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</si>
  <si>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</si>
  <si>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</si>
  <si>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</si>
  <si>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</si>
  <si>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</si>
  <si>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</si>
  <si>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</si>
  <si>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</si>
  <si>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</si>
  <si>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</si>
  <si>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</si>
  <si>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</si>
  <si>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</si>
  <si>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</si>
  <si>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</si>
  <si>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</si>
  <si>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</si>
  <si>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</si>
  <si>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</si>
  <si>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</si>
  <si>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</si>
  <si>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</si>
  <si>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</si>
  <si>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</si>
  <si>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</si>
  <si>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</si>
  <si>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</si>
  <si>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</si>
  <si>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</si>
  <si>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</si>
  <si>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</si>
  <si>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</si>
  <si>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</si>
  <si>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</si>
  <si>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</si>
  <si>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</si>
  <si>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</si>
  <si>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</si>
  <si>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</si>
  <si>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</si>
  <si>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</si>
  <si>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</si>
  <si>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</si>
  <si>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</si>
  <si>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</si>
  <si>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</si>
  <si>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</si>
  <si>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</si>
  <si>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</si>
  <si>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</si>
  <si>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</si>
  <si>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</si>
  <si>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</si>
  <si>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</si>
  <si>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</si>
  <si>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</si>
  <si>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</si>
  <si>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</si>
  <si>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</si>
  <si>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</si>
  <si>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</si>
  <si>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</si>
  <si>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</si>
  <si>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</si>
  <si>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</si>
  <si>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</si>
  <si>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</si>
  <si>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</si>
  <si>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</si>
  <si>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</si>
  <si>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</si>
  <si>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</si>
  <si>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</si>
  <si>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</si>
  <si>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</si>
  <si>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</si>
  <si>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</si>
  <si>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</si>
  <si>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</si>
  <si>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</si>
  <si>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</si>
  <si>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</si>
  <si>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</si>
  <si>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</si>
  <si>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</si>
  <si>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</si>
  <si>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</si>
  <si>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</si>
  <si>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</si>
  <si>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</si>
  <si>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</si>
  <si>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</si>
  <si>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</si>
  <si>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</si>
  <si>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</si>
  <si>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</si>
  <si>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</si>
  <si>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</si>
  <si>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</si>
  <si>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</si>
  <si>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</si>
  <si>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</si>
  <si>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</si>
  <si>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</si>
  <si>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</si>
  <si>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</si>
  <si>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</si>
  <si>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</si>
  <si>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</si>
  <si>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</si>
  <si>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</si>
  <si>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</si>
  <si>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</si>
  <si>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</si>
  <si>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</si>
  <si>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</si>
  <si>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</si>
  <si>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</si>
  <si>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</si>
  <si>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</si>
  <si>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</si>
  <si>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</si>
  <si>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</si>
  <si>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</si>
  <si>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</si>
  <si>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</si>
  <si>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</si>
  <si>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</si>
  <si>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</si>
  <si>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</si>
  <si>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</si>
  <si>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</si>
  <si>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</si>
  <si>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</si>
  <si>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</si>
  <si>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</si>
  <si>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</si>
  <si>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</si>
  <si>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</si>
  <si>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</si>
  <si>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</si>
  <si>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</si>
  <si>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</si>
  <si>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</si>
  <si>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</si>
  <si>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</si>
  <si>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</si>
  <si>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</si>
  <si>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</si>
  <si>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</si>
  <si>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</si>
  <si>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</si>
  <si>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</si>
  <si>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</si>
  <si>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</si>
  <si>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</si>
  <si>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</si>
  <si>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</si>
  <si>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</si>
  <si>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</si>
  <si>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</si>
  <si>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</si>
  <si>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</si>
  <si>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</si>
  <si>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</si>
  <si>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</si>
  <si>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</si>
  <si>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</si>
  <si>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</si>
  <si>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</si>
  <si>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</si>
  <si>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</si>
  <si>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</si>
  <si>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</si>
  <si>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</si>
  <si>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</si>
  <si>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</si>
  <si>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</si>
  <si>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</si>
  <si>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</si>
  <si>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</si>
  <si>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</si>
  <si>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</si>
  <si>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</si>
  <si>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</si>
  <si>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</si>
  <si>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</si>
  <si>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</si>
  <si>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</si>
  <si>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</si>
  <si>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</si>
  <si>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</si>
  <si>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</si>
  <si>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</si>
  <si>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</si>
  <si>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</si>
  <si>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</si>
  <si>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</si>
  <si>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</si>
  <si>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</si>
  <si>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</si>
  <si>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</si>
  <si>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</si>
  <si>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</si>
  <si>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</si>
  <si>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</si>
  <si>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</si>
  <si>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</si>
  <si>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</si>
  <si>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</si>
  <si>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</si>
  <si>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</si>
  <si>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</si>
  <si>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</si>
  <si>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</si>
  <si>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</si>
  <si>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</si>
  <si>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</si>
  <si>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</si>
  <si>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</si>
  <si>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</si>
  <si>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</si>
  <si>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</si>
  <si>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</si>
  <si>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</si>
  <si>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</si>
  <si>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</si>
  <si>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</si>
  <si>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</si>
  <si>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</si>
  <si>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</si>
  <si>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</si>
  <si>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</si>
  <si>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</si>
  <si>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</si>
  <si>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</si>
  <si>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</si>
  <si>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</si>
  <si>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</si>
  <si>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</si>
  <si>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</si>
  <si>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</si>
  <si>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</si>
  <si>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</si>
  <si>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</si>
  <si>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</si>
  <si>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</si>
  <si>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</si>
  <si>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</si>
  <si>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</si>
  <si>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</si>
  <si>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</si>
  <si>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</si>
  <si>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</si>
  <si>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</si>
  <si>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</si>
  <si>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</si>
  <si>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</si>
  <si>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</si>
  <si>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</si>
  <si>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</si>
  <si>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</si>
  <si>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</si>
  <si>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</si>
  <si>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</si>
  <si>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</si>
  <si>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</si>
  <si>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</si>
  <si>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</si>
  <si>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</si>
  <si>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</si>
  <si>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</si>
  <si>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</si>
  <si>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</si>
  <si>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</si>
  <si>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</si>
  <si>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</si>
  <si>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</si>
  <si>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</si>
  <si>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</si>
  <si>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</si>
  <si>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</si>
  <si>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</si>
  <si>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</si>
  <si>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</si>
  <si>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</si>
  <si>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</si>
  <si>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</si>
  <si>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</si>
  <si>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</si>
  <si>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</si>
  <si>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</si>
  <si>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</si>
  <si>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</si>
  <si>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</si>
  <si>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</si>
  <si>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</si>
  <si>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</si>
  <si>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</si>
  <si>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</si>
  <si>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</si>
  <si>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</si>
  <si>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</si>
  <si>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</si>
  <si>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</si>
  <si>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</si>
  <si>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</si>
  <si>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</si>
  <si>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</si>
  <si>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</si>
  <si>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</si>
  <si>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</si>
  <si>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</si>
  <si>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</si>
  <si>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</si>
  <si>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</si>
  <si>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</si>
  <si>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</si>
  <si>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</si>
  <si>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</si>
  <si>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</si>
  <si>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</si>
  <si>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</si>
  <si>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</si>
  <si>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</si>
  <si>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</si>
  <si>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</si>
  <si>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</si>
  <si>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</si>
  <si>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</si>
  <si>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</si>
  <si>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</si>
  <si>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</si>
  <si>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</si>
  <si>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</si>
  <si>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</si>
  <si>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</si>
  <si>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</si>
  <si>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</si>
  <si>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</si>
  <si>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</si>
  <si>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</si>
  <si>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</si>
  <si>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</si>
  <si>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</si>
  <si>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</si>
  <si>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</si>
  <si>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</si>
  <si>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</si>
  <si>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</si>
  <si>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</si>
  <si>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</si>
  <si>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</si>
  <si>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</si>
  <si>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</si>
  <si>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</si>
  <si>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</si>
  <si>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</si>
  <si>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</si>
  <si>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</si>
  <si>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</si>
  <si>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</si>
  <si>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</si>
  <si>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</si>
  <si>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</si>
  <si>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</si>
  <si>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</si>
  <si>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</si>
  <si>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</si>
  <si>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</si>
  <si>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</si>
  <si>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</si>
  <si>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</si>
  <si>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</si>
  <si>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</si>
  <si>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</si>
  <si>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</si>
  <si>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</si>
  <si>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</si>
  <si>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</si>
  <si>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</si>
  <si>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</si>
  <si>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</si>
  <si>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</si>
  <si>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</si>
  <si>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</si>
  <si>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</si>
  <si>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</si>
  <si>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</si>
  <si>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</si>
  <si>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</si>
  <si>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</si>
  <si>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</si>
  <si>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</si>
  <si>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</si>
  <si>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</si>
  <si>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</si>
  <si>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</si>
  <si>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</si>
  <si>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</si>
  <si>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</si>
  <si>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</si>
  <si>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</si>
  <si>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</si>
  <si>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</si>
  <si>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</si>
  <si>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</si>
  <si>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</si>
  <si>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</si>
  <si>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</si>
  <si>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</si>
  <si>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</si>
  <si>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</si>
  <si>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</si>
  <si>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</si>
  <si>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</si>
  <si>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</si>
  <si>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</si>
  <si>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</si>
  <si>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</si>
  <si>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</si>
  <si>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</si>
  <si>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</si>
  <si>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</si>
  <si>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</si>
  <si>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</si>
  <si>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</si>
  <si>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</si>
  <si>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</si>
  <si>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</si>
  <si>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</si>
  <si>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</si>
  <si>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</si>
  <si>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</si>
  <si>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</si>
  <si>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</si>
  <si>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</si>
  <si>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</si>
  <si>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</si>
  <si>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</si>
  <si>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</si>
  <si>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</si>
  <si>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</si>
  <si>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</si>
  <si>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</si>
  <si>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</si>
  <si>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</si>
  <si>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</si>
  <si>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</si>
  <si>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</si>
  <si>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</si>
  <si>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</si>
  <si>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</si>
  <si>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</si>
  <si>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</si>
  <si>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</si>
  <si>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</si>
  <si>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</si>
  <si>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</si>
  <si>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</si>
  <si>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</si>
  <si>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</si>
  <si>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</si>
  <si>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</si>
  <si>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</si>
  <si>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</si>
  <si>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</si>
  <si>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</si>
  <si>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</si>
  <si>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</si>
  <si>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</si>
  <si>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</si>
  <si>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</si>
  <si>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</si>
  <si>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</si>
  <si>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</si>
  <si>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</si>
  <si>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</si>
  <si>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</si>
  <si>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</si>
  <si>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</si>
  <si>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</si>
  <si>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</si>
  <si>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</si>
  <si>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</si>
  <si>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</si>
  <si>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</si>
  <si>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</si>
  <si>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</si>
  <si>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</si>
  <si>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</si>
  <si>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</si>
  <si>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</si>
  <si>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</si>
  <si>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</si>
  <si>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</si>
  <si>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</si>
  <si>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</si>
  <si>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</si>
  <si>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</si>
  <si>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</si>
  <si>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</si>
  <si>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</si>
  <si>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</si>
  <si>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</si>
  <si>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</si>
  <si>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</si>
  <si>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</si>
  <si>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</si>
  <si>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</si>
  <si>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</si>
  <si>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</si>
  <si>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</si>
  <si>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</si>
  <si>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</si>
  <si>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</si>
  <si>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</si>
  <si>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</si>
  <si>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</si>
  <si>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</si>
  <si>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</si>
  <si>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</si>
  <si>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</si>
  <si>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</si>
  <si>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</si>
  <si>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</si>
  <si>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</si>
  <si>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</si>
  <si>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</si>
  <si>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</si>
  <si>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</si>
  <si>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</si>
  <si>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</si>
  <si>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</si>
  <si>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</si>
  <si>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</si>
  <si>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</si>
  <si>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</si>
  <si>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</si>
  <si>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</si>
  <si>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</si>
  <si>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</si>
  <si>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</si>
  <si>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</si>
  <si>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</si>
  <si>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</si>
  <si>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</si>
  <si>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</si>
  <si>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</si>
  <si>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</si>
  <si>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</si>
  <si>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</si>
  <si>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</si>
  <si>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</si>
  <si>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</si>
  <si>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</si>
  <si>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</si>
  <si>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</si>
  <si>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</si>
  <si>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</si>
  <si>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</si>
  <si>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</si>
  <si>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</si>
  <si>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</si>
  <si>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</si>
  <si>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</si>
  <si>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</si>
  <si>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</si>
  <si>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</si>
  <si>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</si>
  <si>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</si>
  <si>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</si>
  <si>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</si>
  <si>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</si>
  <si>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</si>
  <si>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</si>
  <si>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</si>
  <si>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</si>
  <si>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</si>
  <si>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</si>
  <si>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</si>
  <si>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</si>
  <si>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</si>
  <si>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</si>
  <si>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</si>
  <si>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</si>
  <si>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</si>
  <si>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</si>
  <si>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</si>
  <si>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</si>
  <si>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</si>
  <si>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</si>
  <si>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</si>
  <si>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</si>
  <si>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</si>
  <si>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</si>
  <si>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</si>
  <si>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</si>
  <si>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</si>
  <si>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</si>
  <si>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</si>
  <si>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</si>
  <si>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</si>
  <si>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</si>
  <si>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</si>
  <si>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</si>
  <si>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</si>
  <si>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</si>
  <si>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</si>
  <si>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</si>
  <si>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</si>
  <si>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</si>
  <si>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</si>
  <si>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</si>
  <si>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</si>
  <si>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</si>
  <si>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</si>
  <si>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</si>
  <si>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</si>
  <si>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</si>
  <si>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</si>
  <si>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</si>
  <si>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</si>
  <si>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</si>
  <si>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</si>
  <si>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</si>
  <si>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</si>
  <si>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</si>
  <si>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</si>
  <si>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</si>
  <si>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</si>
  <si>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</si>
  <si>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</si>
  <si>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</si>
  <si>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</si>
  <si>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</si>
  <si>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</si>
  <si>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</si>
  <si>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</si>
  <si>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</si>
  <si>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</si>
  <si>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</si>
  <si>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</si>
  <si>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</si>
  <si>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</si>
  <si>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</si>
  <si>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</si>
  <si>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</si>
  <si>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</si>
  <si>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</si>
  <si>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</si>
  <si>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</si>
  <si>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</si>
  <si>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</si>
  <si>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</si>
  <si>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</si>
  <si>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</si>
  <si>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</si>
  <si>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</si>
  <si>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</si>
  <si>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</si>
  <si>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</si>
  <si>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</si>
  <si>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</si>
  <si>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</si>
  <si>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</si>
  <si>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</si>
  <si>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</si>
  <si>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</si>
  <si>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</si>
  <si>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</si>
  <si>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</si>
  <si>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</si>
  <si>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</si>
  <si>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</si>
  <si>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</si>
  <si>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</si>
  <si>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</si>
  <si>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</si>
  <si>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</si>
  <si>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</si>
  <si>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</si>
  <si>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</si>
  <si>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</si>
  <si>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</si>
  <si>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</si>
  <si>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</si>
  <si>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</si>
  <si>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</si>
  <si>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</si>
  <si>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</si>
  <si>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</si>
  <si>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</si>
  <si>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</si>
  <si>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</si>
  <si>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</si>
  <si>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</si>
  <si>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</si>
  <si>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</si>
  <si>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</si>
  <si>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</si>
  <si>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</si>
  <si>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</si>
  <si>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</si>
  <si>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</si>
  <si>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</si>
  <si>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</si>
  <si>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</si>
  <si>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</si>
  <si>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</si>
  <si>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</si>
  <si>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</si>
  <si>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</si>
  <si>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</si>
  <si>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</si>
  <si>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</si>
  <si>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</si>
  <si>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</si>
  <si>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</si>
  <si>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</si>
  <si>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</si>
  <si>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</si>
  <si>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</si>
  <si>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</si>
  <si>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</si>
  <si>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</si>
  <si>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</si>
  <si>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</si>
  <si>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</si>
  <si>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</si>
  <si>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</si>
  <si>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</si>
  <si>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</si>
  <si>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</si>
  <si>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</si>
  <si>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</si>
  <si>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</si>
  <si>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</si>
  <si>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</si>
  <si>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</si>
  <si>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</si>
  <si>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</si>
  <si>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</si>
  <si>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</si>
  <si>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</si>
  <si>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</si>
  <si>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</si>
  <si>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</si>
  <si>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</si>
  <si>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</si>
  <si>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</si>
  <si>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</si>
  <si>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</si>
  <si>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</si>
  <si>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</si>
  <si>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</si>
  <si>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</si>
  <si>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</si>
  <si>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</si>
  <si>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</si>
  <si>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</si>
  <si>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</si>
  <si>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</si>
  <si>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</si>
  <si>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</si>
  <si>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</si>
  <si>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</si>
  <si>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</si>
  <si>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</si>
  <si>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</si>
  <si>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</si>
  <si>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</si>
  <si>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</si>
  <si>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</si>
  <si>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</si>
  <si>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</si>
  <si>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</si>
  <si>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</si>
  <si>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</si>
  <si>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</si>
  <si>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</si>
  <si>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</si>
  <si>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</si>
  <si>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</si>
  <si>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</si>
  <si>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</si>
  <si>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</si>
  <si>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</si>
  <si>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</si>
  <si>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</si>
  <si>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</si>
  <si>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</si>
  <si>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</si>
  <si>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</si>
  <si>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</si>
  <si>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</si>
  <si>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</si>
  <si>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</si>
  <si>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</si>
  <si>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</si>
  <si>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</si>
  <si>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</si>
  <si>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</si>
  <si>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</si>
  <si>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</si>
  <si>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</si>
  <si>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</si>
  <si>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</si>
  <si>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</si>
  <si>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</si>
  <si>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</si>
  <si>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</si>
  <si>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</si>
  <si>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</si>
  <si>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</si>
  <si>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</si>
  <si>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</si>
  <si>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</si>
  <si>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</si>
  <si>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</si>
  <si>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</si>
  <si>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</si>
  <si>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</si>
  <si>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</si>
  <si>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</si>
  <si>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</si>
  <si>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</si>
  <si>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</si>
  <si>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</si>
  <si>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</si>
  <si>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</si>
  <si>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</si>
  <si>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</si>
  <si>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</si>
  <si>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</si>
  <si>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</si>
  <si>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</si>
  <si>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</si>
  <si>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</si>
  <si>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</si>
  <si>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</si>
  <si>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</si>
  <si>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</si>
  <si>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</si>
  <si>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</si>
  <si>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</si>
  <si>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</si>
  <si>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</si>
  <si>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</si>
  <si>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</si>
  <si>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</si>
  <si>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</si>
  <si>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</si>
  <si>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</si>
  <si>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</si>
  <si>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</si>
  <si>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</si>
  <si>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</si>
  <si>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</si>
  <si>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</si>
  <si>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</si>
  <si>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</si>
  <si>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</si>
  <si>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</si>
  <si>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</si>
  <si>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</si>
  <si>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</si>
  <si>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</si>
  <si>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</si>
  <si>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</si>
  <si>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</si>
  <si>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</si>
  <si>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</si>
  <si>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</si>
  <si>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</si>
  <si>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</si>
  <si>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</si>
  <si>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</si>
  <si>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</si>
  <si>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</si>
  <si>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</si>
  <si>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</si>
  <si>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</si>
  <si>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</si>
  <si>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</si>
  <si>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</si>
  <si>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</si>
  <si>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</si>
  <si>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</si>
  <si>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</si>
  <si>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</si>
  <si>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</si>
  <si>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</si>
  <si>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</si>
  <si>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</si>
  <si>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</si>
  <si>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</si>
  <si>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</si>
  <si>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</si>
  <si>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</si>
  <si>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</si>
  <si>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</si>
  <si>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</si>
  <si>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</si>
  <si>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</si>
  <si>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</si>
  <si>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</si>
  <si>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</si>
  <si>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</si>
  <si>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</si>
  <si>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</si>
  <si>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</si>
  <si>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</si>
  <si>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</si>
  <si>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</si>
  <si>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</si>
  <si>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</si>
  <si>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</si>
  <si>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</si>
  <si>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</si>
  <si>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</si>
  <si>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</si>
  <si>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</si>
  <si>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</si>
  <si>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</si>
  <si>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</si>
  <si>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</si>
  <si>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</si>
  <si>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</si>
  <si>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</si>
  <si>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</si>
  <si>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</si>
  <si>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</si>
  <si>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</si>
  <si>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</si>
  <si>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</si>
  <si>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</si>
  <si>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</si>
  <si>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</si>
  <si>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</si>
  <si>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</si>
  <si>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</si>
  <si>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</si>
  <si>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</si>
  <si>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</si>
  <si>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</si>
  <si>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</si>
  <si>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</si>
  <si>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</si>
  <si>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</si>
  <si>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</si>
  <si>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</si>
  <si>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</si>
  <si>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</si>
  <si>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</si>
  <si>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</si>
  <si>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</si>
  <si>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</si>
  <si>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</si>
  <si>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</si>
  <si>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</si>
  <si>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</si>
  <si>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</si>
  <si>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</si>
  <si>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</si>
  <si>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</si>
  <si>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</si>
  <si>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</si>
  <si>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</si>
  <si>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</si>
  <si>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</si>
  <si>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</si>
  <si>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</si>
  <si>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</si>
  <si>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</si>
  <si>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</si>
  <si>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</si>
  <si>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</si>
  <si>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</si>
  <si>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</si>
  <si>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</si>
  <si>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</si>
  <si>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</si>
  <si>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</si>
  <si>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</si>
  <si>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</si>
  <si>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</si>
  <si>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</si>
  <si>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</si>
  <si>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</si>
  <si>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</si>
  <si>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</si>
  <si>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</si>
  <si>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</si>
  <si>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</si>
  <si>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</si>
  <si>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</si>
  <si>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</si>
  <si>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</si>
  <si>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</si>
  <si>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</si>
  <si>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</si>
  <si>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</si>
  <si>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</si>
  <si>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</si>
  <si>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</si>
  <si>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</si>
  <si>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</si>
  <si>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</si>
  <si>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</si>
  <si>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</si>
  <si>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</si>
  <si>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</si>
  <si>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</si>
  <si>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</si>
  <si>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</si>
  <si>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</si>
  <si>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</si>
  <si>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</si>
  <si>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</si>
  <si>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</si>
  <si>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</si>
  <si>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</si>
  <si>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</si>
  <si>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</si>
  <si>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</si>
  <si>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</si>
  <si>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</si>
  <si>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</si>
  <si>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</si>
  <si>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</si>
  <si>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</si>
  <si>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</si>
  <si>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</si>
  <si>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</si>
  <si>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</si>
  <si>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</si>
  <si>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</si>
  <si>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</si>
  <si>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</si>
  <si>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</si>
  <si>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</si>
  <si>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</si>
  <si>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</si>
  <si>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</si>
  <si>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</si>
  <si>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</si>
  <si>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</si>
  <si>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</si>
  <si>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</si>
  <si>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</si>
  <si>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</si>
  <si>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</si>
  <si>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</si>
  <si>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</si>
  <si>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</si>
  <si>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</si>
  <si>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</si>
  <si>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</si>
  <si>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</si>
  <si>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</si>
  <si>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</si>
  <si>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</si>
  <si>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</si>
  <si>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</si>
  <si>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</si>
  <si>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</si>
  <si>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</si>
  <si>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</si>
  <si>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</si>
  <si>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</si>
  <si>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</si>
  <si>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</si>
  <si>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</si>
  <si>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</si>
  <si>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</si>
  <si>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</si>
  <si>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</si>
  <si>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</si>
  <si>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</si>
  <si>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</si>
  <si>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</si>
  <si>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</si>
  <si>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</si>
  <si>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</si>
  <si>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</si>
  <si>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</si>
  <si>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</si>
  <si>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</si>
  <si>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</si>
  <si>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</si>
  <si>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</si>
  <si>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</si>
  <si>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</si>
  <si>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</si>
  <si>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</si>
  <si>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</si>
  <si>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</si>
  <si>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</si>
  <si>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</si>
  <si>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</si>
  <si>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</si>
  <si>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</si>
  <si>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</si>
  <si>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</si>
  <si>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</si>
  <si>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</si>
  <si>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</si>
  <si>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</si>
  <si>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</si>
  <si>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</si>
  <si>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</si>
  <si>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</si>
  <si>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</si>
  <si>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</si>
  <si>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</si>
  <si>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</si>
  <si>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</si>
  <si>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</si>
  <si>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</si>
  <si>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</si>
  <si>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</si>
  <si>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</si>
  <si>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</si>
  <si>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</si>
  <si>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</si>
  <si>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</si>
  <si>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</si>
  <si>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</si>
  <si>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</si>
  <si>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</si>
  <si>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</si>
  <si>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</si>
  <si>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</si>
  <si>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</si>
  <si>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</si>
  <si>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</si>
  <si>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</si>
  <si>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</si>
  <si>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</si>
  <si>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</si>
  <si>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</si>
  <si>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</si>
  <si>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</si>
  <si>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</si>
  <si>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</si>
  <si>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</si>
  <si>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</si>
  <si>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</si>
  <si>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</si>
  <si>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</si>
  <si>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</si>
  <si>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</si>
  <si>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</si>
  <si>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</si>
  <si>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</si>
  <si>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</si>
  <si>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</si>
  <si>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</si>
  <si>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</si>
  <si>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</si>
  <si>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</si>
  <si>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</si>
  <si>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</si>
  <si>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</si>
  <si>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</si>
  <si>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</si>
  <si>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</si>
  <si>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</si>
  <si>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</si>
  <si>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</si>
  <si>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</si>
  <si>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</si>
  <si>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</si>
  <si>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</si>
  <si>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</si>
  <si>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</si>
  <si>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</si>
  <si>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</si>
  <si>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</si>
  <si>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</si>
  <si>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</si>
  <si>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</si>
  <si>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</si>
  <si>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</si>
  <si>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</si>
  <si>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</si>
  <si>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</si>
  <si>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</si>
  <si>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</si>
  <si>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</si>
  <si>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</si>
  <si>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</si>
  <si>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</si>
  <si>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</si>
  <si>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</si>
  <si>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</si>
  <si>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</si>
  <si>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</si>
  <si>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</si>
  <si>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</si>
  <si>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</si>
  <si>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</si>
  <si>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</si>
  <si>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</si>
  <si>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</si>
  <si>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</si>
  <si>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</si>
  <si>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</si>
  <si>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</si>
  <si>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</si>
  <si>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</si>
  <si>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</si>
  <si>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</si>
  <si>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</si>
  <si>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</si>
  <si>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</si>
  <si>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</si>
  <si>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</si>
  <si>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</si>
  <si>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</si>
  <si>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</si>
  <si>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</si>
  <si>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</si>
  <si>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</si>
  <si>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</si>
  <si>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</si>
  <si>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</si>
  <si>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</si>
  <si>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</si>
  <si>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</si>
  <si>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</si>
  <si>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</si>
  <si>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</si>
  <si>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</si>
  <si>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</si>
  <si>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</si>
  <si>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</si>
  <si>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</si>
  <si>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</si>
  <si>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</si>
  <si>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</si>
  <si>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</si>
  <si>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</si>
  <si>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</si>
  <si>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</si>
  <si>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</si>
  <si>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</si>
  <si>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</si>
  <si>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</si>
  <si>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</si>
  <si>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</si>
  <si>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</si>
  <si>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</si>
  <si>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</si>
  <si>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</si>
  <si>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</si>
  <si>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</si>
  <si>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</si>
  <si>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</si>
  <si>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</si>
  <si>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</si>
  <si>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</si>
  <si>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</si>
  <si>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</si>
  <si>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</si>
  <si>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</si>
  <si>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</si>
  <si>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</si>
  <si>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</si>
  <si>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</si>
  <si>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</si>
  <si>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</si>
  <si>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</si>
  <si>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</si>
  <si>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</si>
  <si>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</si>
  <si>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</si>
  <si>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</si>
  <si>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</si>
  <si>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</si>
  <si>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</si>
  <si>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</si>
  <si>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</si>
  <si>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</si>
  <si>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</si>
  <si>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</si>
  <si>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</si>
  <si>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</si>
  <si>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</si>
  <si>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</si>
  <si>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</si>
  <si>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</si>
  <si>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</si>
  <si>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</si>
  <si>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</si>
  <si>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</si>
  <si>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</si>
  <si>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</si>
  <si>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</si>
  <si>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</si>
  <si>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</si>
  <si>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</si>
  <si>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</si>
  <si>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</si>
  <si>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</si>
  <si>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</si>
  <si>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</si>
  <si>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</si>
  <si>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</si>
  <si>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</si>
  <si>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</si>
  <si>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</si>
  <si>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</si>
  <si>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</si>
  <si>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</si>
  <si>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</si>
  <si>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</si>
  <si>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</si>
  <si>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</si>
  <si>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</si>
  <si>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</si>
  <si>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</si>
  <si>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</si>
  <si>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</si>
  <si>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</si>
  <si>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</si>
  <si>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</si>
  <si>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</si>
  <si>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</si>
  <si>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</si>
  <si>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</si>
  <si>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</si>
  <si>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</si>
  <si>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</si>
  <si>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</si>
  <si>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</si>
  <si>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</si>
  <si>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</si>
  <si>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</si>
  <si>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</si>
  <si>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</si>
  <si>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</si>
  <si>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</si>
  <si>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</si>
  <si>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</si>
  <si>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</si>
  <si>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</si>
  <si>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</si>
  <si>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</si>
  <si>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</si>
  <si>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</si>
  <si>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</si>
  <si>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</si>
  <si>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</si>
  <si>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</si>
  <si>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</si>
  <si>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</si>
  <si>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</si>
  <si>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</si>
  <si>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</si>
  <si>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</si>
  <si>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</si>
  <si>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</si>
  <si>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</si>
  <si>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</si>
  <si>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</si>
  <si>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</si>
  <si>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</si>
  <si>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</si>
  <si>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</si>
  <si>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</si>
  <si>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</si>
  <si>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</si>
  <si>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</si>
  <si>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</si>
  <si>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</si>
  <si>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</si>
  <si>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</si>
  <si>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</si>
  <si>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</si>
  <si>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</si>
  <si>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</si>
  <si>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</si>
  <si>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</si>
  <si>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</si>
  <si>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</si>
  <si>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</si>
  <si>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</si>
  <si>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</si>
  <si>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</si>
  <si>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</si>
  <si>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</si>
  <si>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</si>
  <si>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</si>
  <si>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</si>
  <si>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</si>
  <si>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</si>
  <si>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</si>
  <si>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</si>
  <si>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</si>
  <si>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</si>
  <si>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</si>
  <si>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</si>
  <si>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</si>
  <si>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</si>
  <si>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</si>
  <si>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</si>
  <si>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</si>
  <si>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</si>
  <si>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</si>
  <si>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</si>
  <si>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</si>
  <si>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</si>
  <si>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</si>
  <si>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</si>
  <si>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</si>
  <si>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</si>
  <si>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</si>
  <si>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</si>
  <si>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</si>
  <si>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</si>
  <si>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</si>
  <si>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</si>
  <si>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</si>
  <si>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</si>
  <si>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</si>
  <si>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</si>
  <si>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</si>
  <si>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</si>
  <si>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</si>
  <si>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</si>
  <si>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</si>
  <si>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</si>
  <si>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</si>
  <si>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</si>
  <si>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</si>
  <si>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</si>
  <si>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</si>
  <si>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</si>
  <si>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</si>
  <si>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</si>
  <si>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</si>
  <si>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</si>
  <si>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</si>
  <si>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</si>
  <si>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</si>
  <si>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</si>
  <si>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</si>
  <si>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</si>
  <si>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</si>
  <si>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</si>
  <si>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</si>
  <si>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</si>
  <si>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</si>
  <si>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</si>
  <si>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</si>
  <si>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</si>
  <si>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</si>
  <si>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</si>
  <si>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</si>
  <si>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</si>
  <si>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</si>
  <si>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</si>
  <si>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</si>
  <si>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</si>
  <si>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</si>
  <si>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</si>
  <si>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</si>
  <si>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</si>
  <si>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</si>
  <si>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</si>
  <si>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</si>
  <si>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</si>
  <si>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</si>
  <si>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</si>
  <si>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</si>
  <si>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</si>
  <si>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</si>
  <si>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</si>
  <si>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</si>
  <si>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</si>
  <si>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</si>
  <si>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</si>
  <si>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</si>
  <si>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</si>
  <si>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</si>
  <si>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</si>
  <si>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</si>
  <si>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</si>
  <si>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</si>
  <si>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</si>
  <si>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</si>
  <si>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</si>
  <si>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</si>
  <si>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</si>
  <si>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</si>
  <si>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</si>
  <si>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</si>
  <si>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</si>
  <si>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</si>
  <si>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</si>
  <si>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</si>
  <si>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</si>
  <si>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</si>
  <si>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</si>
  <si>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</si>
  <si>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</si>
  <si>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</si>
  <si>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</si>
  <si>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</si>
  <si>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</si>
  <si>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</si>
  <si>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</si>
  <si>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</si>
  <si>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</si>
  <si>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</si>
  <si>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</si>
  <si>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</si>
  <si>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</si>
  <si>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</si>
  <si>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</si>
  <si>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</si>
  <si>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</si>
  <si>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</si>
  <si>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</si>
  <si>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</si>
  <si>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</si>
  <si>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</si>
  <si>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</si>
  <si>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</si>
  <si>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</si>
  <si>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</si>
  <si>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</si>
  <si>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</si>
  <si>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</si>
  <si>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</si>
  <si>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</si>
  <si>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</si>
  <si>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</si>
  <si>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</si>
  <si>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</si>
  <si>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</si>
  <si>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</si>
  <si>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</si>
  <si>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</si>
  <si>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</si>
  <si>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</si>
  <si>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</si>
  <si>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</si>
  <si>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</si>
  <si>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</si>
  <si>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</si>
  <si>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</si>
  <si>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</si>
  <si>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</si>
  <si>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</si>
  <si>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</si>
  <si>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</si>
  <si>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</si>
  <si>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</si>
  <si>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</si>
  <si>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</si>
  <si>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</si>
  <si>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</si>
  <si>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</si>
  <si>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</si>
  <si>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</si>
  <si>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</si>
  <si>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</si>
  <si>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</si>
  <si>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</si>
  <si>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</si>
  <si>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</si>
  <si>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</si>
  <si>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</si>
  <si>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</si>
  <si>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</si>
  <si>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</si>
  <si>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</si>
  <si>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</si>
  <si>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</si>
  <si>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</si>
  <si>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</si>
  <si>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</si>
  <si>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</si>
  <si>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</si>
  <si>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</si>
  <si>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</si>
  <si>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</si>
  <si>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</si>
  <si>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</si>
  <si>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</si>
  <si>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</si>
  <si>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</si>
  <si>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</si>
  <si>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</si>
  <si>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</si>
  <si>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</si>
  <si>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</si>
  <si>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</si>
  <si>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</si>
  <si>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</si>
  <si>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</si>
  <si>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</si>
  <si>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</si>
  <si>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</si>
  <si>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</si>
  <si>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</si>
  <si>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</si>
  <si>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</si>
  <si>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</si>
  <si>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</si>
  <si>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</si>
  <si>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</si>
  <si>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</si>
  <si>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</si>
  <si>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</si>
  <si>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</si>
  <si>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</si>
  <si>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</si>
  <si>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</si>
  <si>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</si>
  <si>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</si>
  <si>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</si>
  <si>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</si>
  <si>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</si>
  <si>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</si>
  <si>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</si>
  <si>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</si>
  <si>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</si>
  <si>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</si>
  <si>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</si>
  <si>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</si>
  <si>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</si>
  <si>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</si>
  <si>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</si>
  <si>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</si>
  <si>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</si>
  <si>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</si>
  <si>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</si>
  <si>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</si>
  <si>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</si>
  <si>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</si>
  <si>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</si>
  <si>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</si>
  <si>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</si>
  <si>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</si>
  <si>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</si>
  <si>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</si>
  <si>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</si>
  <si>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</si>
  <si>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</si>
  <si>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</si>
  <si>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</si>
  <si>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</si>
  <si>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</si>
  <si>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</si>
  <si>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</si>
  <si>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</si>
  <si>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</si>
  <si>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</si>
  <si>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</si>
  <si>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</si>
  <si>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</si>
  <si>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</si>
  <si>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</si>
  <si>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</si>
  <si>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</si>
  <si>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</si>
  <si>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</si>
  <si>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</si>
  <si>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</si>
  <si>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</si>
  <si>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</si>
  <si>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</si>
  <si>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</si>
  <si>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</si>
  <si>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</si>
  <si>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</si>
  <si>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</si>
  <si>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</si>
  <si>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</si>
  <si>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</si>
  <si>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</si>
  <si>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</si>
  <si>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</si>
  <si>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</si>
  <si>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</si>
  <si>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</si>
  <si>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</si>
  <si>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</si>
  <si>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</si>
  <si>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</si>
  <si>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</si>
  <si>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</si>
  <si>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</si>
  <si>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</si>
  <si>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</si>
  <si>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</si>
  <si>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</si>
  <si>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</si>
  <si>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</si>
  <si>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</si>
  <si>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</si>
  <si>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</si>
  <si>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</si>
  <si>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</si>
  <si>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</si>
  <si>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</si>
  <si>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</si>
  <si>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</si>
  <si>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</si>
  <si>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</si>
  <si>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</si>
  <si>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</si>
  <si>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</si>
  <si>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</si>
  <si>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</si>
  <si>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</si>
  <si>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</si>
  <si>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</si>
  <si>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</si>
  <si>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</si>
  <si>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</si>
  <si>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</si>
  <si>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</si>
  <si>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</si>
  <si>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</si>
  <si>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</si>
  <si>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</si>
  <si>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</si>
  <si>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</si>
  <si>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</si>
  <si>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</si>
  <si>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</si>
  <si>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</si>
  <si>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</si>
  <si>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</si>
  <si>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</si>
  <si>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</si>
  <si>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</si>
  <si>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</si>
  <si>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</si>
  <si>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</si>
  <si>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</si>
  <si>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</si>
  <si>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</si>
  <si>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</si>
  <si>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</si>
  <si>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</si>
  <si>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</si>
  <si>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</si>
  <si>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</si>
  <si>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</si>
  <si>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</si>
  <si>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</si>
  <si>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</si>
  <si>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</si>
  <si>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</si>
  <si>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</si>
  <si>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</si>
  <si>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</si>
  <si>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</si>
  <si>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</si>
  <si>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</si>
  <si>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</si>
  <si>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</si>
  <si>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</si>
  <si>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</si>
  <si>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</si>
  <si>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</si>
  <si>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</si>
  <si>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</si>
  <si>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</si>
  <si>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</si>
  <si>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</si>
  <si>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</si>
  <si>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</si>
  <si>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</si>
  <si>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</si>
  <si>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</si>
  <si>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</si>
  <si>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</si>
  <si>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</si>
  <si>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</si>
  <si>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</si>
  <si>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</si>
  <si>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</si>
  <si>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</si>
  <si>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</si>
  <si>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</si>
  <si>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</si>
  <si>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</si>
  <si>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</si>
  <si>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</si>
  <si>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</si>
  <si>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</si>
  <si>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</si>
  <si>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</si>
  <si>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</si>
  <si>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</si>
  <si>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</si>
  <si>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</si>
  <si>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</si>
  <si>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</si>
  <si>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</si>
  <si>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</si>
  <si>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</si>
  <si>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</si>
  <si>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</si>
  <si>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</si>
  <si>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</si>
  <si>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</si>
  <si>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</si>
  <si>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</si>
  <si>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</si>
  <si>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</si>
  <si>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</si>
  <si>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</si>
  <si>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</si>
  <si>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</si>
  <si>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</si>
  <si>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</si>
  <si>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</si>
  <si>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</si>
  <si>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</si>
  <si>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</si>
  <si>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</si>
  <si>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</si>
  <si>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</si>
  <si>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</si>
  <si>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</si>
  <si>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</si>
  <si>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</si>
  <si>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</si>
  <si>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</si>
  <si>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</si>
  <si>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</si>
  <si>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</si>
  <si>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</si>
  <si>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</si>
  <si>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</si>
  <si>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</si>
  <si>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</si>
  <si>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</si>
  <si>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</si>
  <si>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</si>
  <si>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</si>
  <si>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</si>
  <si>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</si>
  <si>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</si>
  <si>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</si>
  <si>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</si>
  <si>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</si>
  <si>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</si>
  <si>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</si>
  <si>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</si>
  <si>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</si>
  <si>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</si>
  <si>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</si>
  <si>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</si>
  <si>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</si>
  <si>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</si>
  <si>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</si>
  <si>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</si>
  <si>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</si>
  <si>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</si>
  <si>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</si>
  <si>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</si>
  <si>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</si>
  <si>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</si>
  <si>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</si>
  <si>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</si>
  <si>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</si>
  <si>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</si>
  <si>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</si>
  <si>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</si>
  <si>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</si>
  <si>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</si>
  <si>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</si>
  <si>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</si>
  <si>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</si>
  <si>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</si>
  <si>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</si>
  <si>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</si>
  <si>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</si>
  <si>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</si>
  <si>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</si>
  <si>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</si>
  <si>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</si>
  <si>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</si>
  <si>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</si>
  <si>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</si>
  <si>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</si>
  <si>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</si>
  <si>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</si>
  <si>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</si>
  <si>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</si>
  <si>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</si>
  <si>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</si>
  <si>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</si>
  <si>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</si>
  <si>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</si>
  <si>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</si>
  <si>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</si>
  <si>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</si>
  <si>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</si>
  <si>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</si>
  <si>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</si>
  <si>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</si>
  <si>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</si>
  <si>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</si>
  <si>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</si>
  <si>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</si>
  <si>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</si>
  <si>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</si>
  <si>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</si>
  <si>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</si>
  <si>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</si>
  <si>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</si>
  <si>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</si>
  <si>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</si>
  <si>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</si>
  <si>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</si>
  <si>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</si>
  <si>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</si>
  <si>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</si>
  <si>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</si>
  <si>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</si>
  <si>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</si>
  <si>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</si>
  <si>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</si>
  <si>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</si>
  <si>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</si>
  <si>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</si>
  <si>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</si>
  <si>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</si>
  <si>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</si>
  <si>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</si>
  <si>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</si>
  <si>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</si>
  <si>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</si>
  <si>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</si>
  <si>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</si>
  <si>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</si>
  <si>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</si>
  <si>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</si>
  <si>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</si>
  <si>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</si>
  <si>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</si>
  <si>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</si>
  <si>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</si>
  <si>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</si>
  <si>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</si>
  <si>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</si>
  <si>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</si>
  <si>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</si>
  <si>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</si>
  <si>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</si>
  <si>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</si>
  <si>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</si>
  <si>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</si>
  <si>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</si>
  <si>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</si>
  <si>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</si>
  <si>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</si>
  <si>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</si>
  <si>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</si>
  <si>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</si>
  <si>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</si>
  <si>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</si>
  <si>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</si>
  <si>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</si>
  <si>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</si>
  <si>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</si>
  <si>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</si>
  <si>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</si>
  <si>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</si>
  <si>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</si>
  <si>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</si>
  <si>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</si>
  <si>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</si>
  <si>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</si>
  <si>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</si>
  <si>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</si>
  <si>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</si>
  <si>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</si>
  <si>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</si>
  <si>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</si>
  <si>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</si>
  <si>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</si>
  <si>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</si>
  <si>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</si>
  <si>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</si>
  <si>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</si>
  <si>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</si>
  <si>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</si>
  <si>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</si>
  <si>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</si>
  <si>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</si>
  <si>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</si>
  <si>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</si>
  <si>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</si>
  <si>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</si>
  <si>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</si>
  <si>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</si>
  <si>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</si>
  <si>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</si>
  <si>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</si>
  <si>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</si>
  <si>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</si>
  <si>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</si>
  <si>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</si>
  <si>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</si>
  <si>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</si>
  <si>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</si>
  <si>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</si>
  <si>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</si>
  <si>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</si>
  <si>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</si>
  <si>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</si>
  <si>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</si>
  <si>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</si>
  <si>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</si>
  <si>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</si>
  <si>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</si>
  <si>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</si>
  <si>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</si>
  <si>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</si>
  <si>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</si>
  <si>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</si>
  <si>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</si>
  <si>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</si>
  <si>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</si>
  <si>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</si>
  <si>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</si>
  <si>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</si>
  <si>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</si>
  <si>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</si>
  <si>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</si>
  <si>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</si>
  <si>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</si>
  <si>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</si>
  <si>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</si>
  <si>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</si>
  <si>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</si>
  <si>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</si>
  <si>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</si>
  <si>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</si>
  <si>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</si>
  <si>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</si>
  <si>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</si>
  <si>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</si>
  <si>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</si>
  <si>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</si>
  <si>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</si>
  <si>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</si>
  <si>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</si>
  <si>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</si>
  <si>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</si>
  <si>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</si>
  <si>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</si>
  <si>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</si>
  <si>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</si>
  <si>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</si>
  <si>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</si>
  <si>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</si>
  <si>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</si>
  <si>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</si>
  <si>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</si>
  <si>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</si>
  <si>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</si>
  <si>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</si>
  <si>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</si>
  <si>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</si>
  <si>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</si>
  <si>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</si>
  <si>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</si>
  <si>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</si>
  <si>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</si>
  <si>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</si>
  <si>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</si>
  <si>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</si>
  <si>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</si>
  <si>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</si>
  <si>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</si>
  <si>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</si>
  <si>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</si>
  <si>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</si>
  <si>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</si>
  <si>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</si>
  <si>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</si>
  <si>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</si>
  <si>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</si>
  <si>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</si>
  <si>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</si>
  <si>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</si>
  <si>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</si>
  <si>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</si>
  <si>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</si>
  <si>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</si>
  <si>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</si>
  <si>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</si>
  <si>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</si>
  <si>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</si>
  <si>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</si>
  <si>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</si>
  <si>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</si>
  <si>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</si>
  <si>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</si>
  <si>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</si>
  <si>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</si>
  <si>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</si>
  <si>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</si>
  <si>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</si>
  <si>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</si>
  <si>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</si>
  <si>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</si>
  <si>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</si>
  <si>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</si>
  <si>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</si>
  <si>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</si>
  <si>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</si>
  <si>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</si>
  <si>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</si>
  <si>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</si>
  <si>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</si>
  <si>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</si>
  <si>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</si>
  <si>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</si>
  <si>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</si>
  <si>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</si>
  <si>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</si>
  <si>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</si>
  <si>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</si>
  <si>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</si>
  <si>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</si>
  <si>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</si>
  <si>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</si>
  <si>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</si>
  <si>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</si>
  <si>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</si>
  <si>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</si>
  <si>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</si>
  <si>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</si>
  <si>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</si>
  <si>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</si>
  <si>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</si>
  <si>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</si>
  <si>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</si>
  <si>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</si>
  <si>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</si>
  <si>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</si>
  <si>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</si>
  <si>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</si>
  <si>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</si>
  <si>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</si>
  <si>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</si>
  <si>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</si>
  <si>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</si>
  <si>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</si>
  <si>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</si>
  <si>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</si>
  <si>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</si>
  <si>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</si>
  <si>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</si>
  <si>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</si>
  <si>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</si>
  <si>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</si>
  <si>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</si>
  <si>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</si>
  <si>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</si>
  <si>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</si>
  <si>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</si>
  <si>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</si>
  <si>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</si>
  <si>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</si>
  <si>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</si>
  <si>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</si>
  <si>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</si>
  <si>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</si>
  <si>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</si>
  <si>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</si>
  <si>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</si>
  <si>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</si>
  <si>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</si>
  <si>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</si>
  <si>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</si>
  <si>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</si>
  <si>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</si>
  <si>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</si>
  <si>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</si>
  <si>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</si>
  <si>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</si>
  <si>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</si>
  <si>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</si>
  <si>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</si>
  <si>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</si>
  <si>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</si>
  <si>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</si>
  <si>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</si>
  <si>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</si>
  <si>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</si>
  <si>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</si>
  <si>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</si>
  <si>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</si>
  <si>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</si>
  <si>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</si>
  <si>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</si>
  <si>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</si>
  <si>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</si>
  <si>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</si>
  <si>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</si>
  <si>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</si>
  <si>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</si>
  <si>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</si>
  <si>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</si>
  <si>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</si>
  <si>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</si>
  <si>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</si>
  <si>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</si>
  <si>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</si>
  <si>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</si>
  <si>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</si>
  <si>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</si>
  <si>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</si>
  <si>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</si>
  <si>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</si>
  <si>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</si>
  <si>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</si>
  <si>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</si>
  <si>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</si>
  <si>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</si>
  <si>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</si>
  <si>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</si>
  <si>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</si>
  <si>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</si>
  <si>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</si>
  <si>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</si>
  <si>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</si>
  <si>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</si>
  <si>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</si>
  <si>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</si>
  <si>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</si>
  <si>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</si>
  <si>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</si>
  <si>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</si>
  <si>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</si>
  <si>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</si>
  <si>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</si>
  <si>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</si>
  <si>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</si>
  <si>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</si>
  <si>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</si>
  <si>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</si>
  <si>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</si>
  <si>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</si>
  <si>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</si>
  <si>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</si>
  <si>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</si>
  <si>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</si>
  <si>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</si>
  <si>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</si>
  <si>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</si>
  <si>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</si>
  <si>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</si>
  <si>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</si>
  <si>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</si>
  <si>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</si>
  <si>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</si>
  <si>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</si>
  <si>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</si>
  <si>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</si>
  <si>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</si>
  <si>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</si>
  <si>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</si>
  <si>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</si>
  <si>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</si>
  <si>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</si>
  <si>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</si>
  <si>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</si>
  <si>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</si>
  <si>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</si>
  <si>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</si>
  <si>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</si>
  <si>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</si>
  <si>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</si>
  <si>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</si>
  <si>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</si>
  <si>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</si>
  <si>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</si>
  <si>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</si>
  <si>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</si>
  <si>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</si>
  <si>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</si>
  <si>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</si>
  <si>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</si>
  <si>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</si>
  <si>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</si>
  <si>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</si>
  <si>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</si>
  <si>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</si>
  <si>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</si>
  <si>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</si>
  <si>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</si>
  <si>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</si>
  <si>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</si>
  <si>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</si>
  <si>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</si>
  <si>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</si>
  <si>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</si>
  <si>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</si>
  <si>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</si>
  <si>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</si>
  <si>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</si>
  <si>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</si>
  <si>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</si>
  <si>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</si>
  <si>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</si>
  <si>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</si>
  <si>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</si>
  <si>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</si>
  <si>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</si>
  <si>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</si>
  <si>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</si>
  <si>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</si>
  <si>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</si>
  <si>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</si>
  <si>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</si>
  <si>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</si>
  <si>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</si>
  <si>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</si>
  <si>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</si>
  <si>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</si>
  <si>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</si>
  <si>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</si>
  <si>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</si>
  <si>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</si>
  <si>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</si>
  <si>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</si>
  <si>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</si>
  <si>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</si>
  <si>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</si>
  <si>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</si>
  <si>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</si>
  <si>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</si>
  <si>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</si>
  <si>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</si>
  <si>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</si>
  <si>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</si>
  <si>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</si>
  <si>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</si>
  <si>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</si>
  <si>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</si>
  <si>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</si>
  <si>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</si>
  <si>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</si>
  <si>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</si>
  <si>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</si>
  <si>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</si>
  <si>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</si>
  <si>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</si>
  <si>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</si>
  <si>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</si>
  <si>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</si>
  <si>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</si>
  <si>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</si>
  <si>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</si>
  <si>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</si>
  <si>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</si>
  <si>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</si>
  <si>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</si>
  <si>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</si>
  <si>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</si>
  <si>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</si>
  <si>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</si>
  <si>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</si>
  <si>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</si>
  <si>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</si>
  <si>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</si>
  <si>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</si>
  <si>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</si>
  <si>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</si>
  <si>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</si>
  <si>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</si>
  <si>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</si>
  <si>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</si>
  <si>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</si>
  <si>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</si>
  <si>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</si>
  <si>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</si>
  <si>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</si>
  <si>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</si>
  <si>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</si>
  <si>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</si>
  <si>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</si>
  <si>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</si>
  <si>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</si>
  <si>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</si>
  <si>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</si>
  <si>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</si>
  <si>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</si>
  <si>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</si>
  <si>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</si>
  <si>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</si>
  <si>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</si>
  <si>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</si>
  <si>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</si>
  <si>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</si>
  <si>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</si>
  <si>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</si>
  <si>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</si>
  <si>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</si>
  <si>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</si>
  <si>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</si>
  <si>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</si>
  <si>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</si>
  <si>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</si>
  <si>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</si>
  <si>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</si>
  <si>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</si>
  <si>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</si>
  <si>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</si>
  <si>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</si>
  <si>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</si>
  <si>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</si>
  <si>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</si>
  <si>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</si>
  <si>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</si>
  <si>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</si>
  <si>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</si>
  <si>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</si>
  <si>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</si>
  <si>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</si>
  <si>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</si>
  <si>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</si>
  <si>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</si>
  <si>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</si>
  <si>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</si>
  <si>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</si>
  <si>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</si>
  <si>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</si>
  <si>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</si>
  <si>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</si>
  <si>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</si>
  <si>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</si>
  <si>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</si>
  <si>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</si>
  <si>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</si>
  <si>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</si>
  <si>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</si>
  <si>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</si>
  <si>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</si>
  <si>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</si>
  <si>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</si>
  <si>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</si>
  <si>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</si>
  <si>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</si>
  <si>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</si>
  <si>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</si>
  <si>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</si>
  <si>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</si>
  <si>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</si>
  <si>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</si>
  <si>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</si>
  <si>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</si>
  <si>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</si>
  <si>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</si>
  <si>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</si>
  <si>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</si>
  <si>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</si>
  <si>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</si>
  <si>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</si>
  <si>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</si>
  <si>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</si>
  <si>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</si>
  <si>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</si>
  <si>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</si>
  <si>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</si>
  <si>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</si>
  <si>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</si>
  <si>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</si>
  <si>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</si>
  <si>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</si>
  <si>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</si>
  <si>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</si>
  <si>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</si>
  <si>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</si>
  <si>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</si>
  <si>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</si>
  <si>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</si>
  <si>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</si>
  <si>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</si>
  <si>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</si>
  <si>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</si>
  <si>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</si>
  <si>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</si>
  <si>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</si>
  <si>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</si>
  <si>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</si>
  <si>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</si>
  <si>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</si>
  <si>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</si>
  <si>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</si>
  <si>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</si>
  <si>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</si>
  <si>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</si>
  <si>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</si>
  <si>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</si>
  <si>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</si>
  <si>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</si>
  <si>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</si>
  <si>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</si>
  <si>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</si>
  <si>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</si>
  <si>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</si>
  <si>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</si>
  <si>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</si>
  <si>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</si>
  <si>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</si>
  <si>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</si>
  <si>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</si>
  <si>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</si>
  <si>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</si>
  <si>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</si>
  <si>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</si>
  <si>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</si>
  <si>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</si>
  <si>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</si>
  <si>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</si>
  <si>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</si>
  <si>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</si>
  <si>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</si>
  <si>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</si>
  <si>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</si>
  <si>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</si>
  <si>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</si>
  <si>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</si>
  <si>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</si>
  <si>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</si>
  <si>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</si>
  <si>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</si>
  <si>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</si>
  <si>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</si>
  <si>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</si>
  <si>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</si>
  <si>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</si>
  <si>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</si>
  <si>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</si>
  <si>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</si>
  <si>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</si>
  <si>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</si>
  <si>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</si>
  <si>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</si>
  <si>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</si>
  <si>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</si>
  <si>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</si>
  <si>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</si>
  <si>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</si>
  <si>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</si>
  <si>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</si>
  <si>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</si>
  <si>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</si>
  <si>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</si>
  <si>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</si>
  <si>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</si>
  <si>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</si>
  <si>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</si>
  <si>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</si>
  <si>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</si>
  <si>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</si>
  <si>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</si>
  <si>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</si>
  <si>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</si>
  <si>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</si>
  <si>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</si>
  <si>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</si>
  <si>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</si>
  <si>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</si>
  <si>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</si>
  <si>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</si>
  <si>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</si>
  <si>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</si>
  <si>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</si>
  <si>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</si>
  <si>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</si>
  <si>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</si>
  <si>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</si>
  <si>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</si>
  <si>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</si>
  <si>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</si>
  <si>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</si>
  <si>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</si>
  <si>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</si>
  <si>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</si>
  <si>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</si>
  <si>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</si>
  <si>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</si>
  <si>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</si>
  <si>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</si>
  <si>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</si>
  <si>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</si>
  <si>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</si>
  <si>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</si>
  <si>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</si>
  <si>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</si>
  <si>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</si>
  <si>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</si>
  <si>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</si>
  <si>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</si>
  <si>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</si>
  <si>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</si>
  <si>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</si>
  <si>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</si>
  <si>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</si>
  <si>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</si>
  <si>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</si>
  <si>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</si>
  <si>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</si>
  <si>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</si>
  <si>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</si>
  <si>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</si>
  <si>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</si>
  <si>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</si>
  <si>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</si>
  <si>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</si>
  <si>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</si>
  <si>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</si>
  <si>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</si>
  <si>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</si>
  <si>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</si>
  <si>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</si>
  <si>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</si>
  <si>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</si>
  <si>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</si>
  <si>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</si>
  <si>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</si>
  <si>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</si>
  <si>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</si>
  <si>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</si>
  <si>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</si>
  <si>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</si>
  <si>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</si>
  <si>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</si>
  <si>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</si>
  <si>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</si>
  <si>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</si>
  <si>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</si>
  <si>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</si>
  <si>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</si>
  <si>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</si>
  <si>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</si>
  <si>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</si>
  <si>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</si>
  <si>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</si>
  <si>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</si>
  <si>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</si>
  <si>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</si>
  <si>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</si>
  <si>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</si>
  <si>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</si>
  <si>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</si>
  <si>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</si>
  <si>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</si>
  <si>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</si>
  <si>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</si>
  <si>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</si>
  <si>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</si>
  <si>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</si>
  <si>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</si>
  <si>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</si>
  <si>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</si>
  <si>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</si>
  <si>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</si>
  <si>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</si>
  <si>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</si>
  <si>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</si>
  <si>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</si>
  <si>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</si>
  <si>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</si>
  <si>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</si>
  <si>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</si>
  <si>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</si>
  <si>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</si>
  <si>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</si>
  <si>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</si>
  <si>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</si>
  <si>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</si>
  <si>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</si>
  <si>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</si>
  <si>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</si>
  <si>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</si>
  <si>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</si>
  <si>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</si>
  <si>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</si>
  <si>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</si>
  <si>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</si>
  <si>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</si>
  <si>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</si>
  <si>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</si>
  <si>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</si>
  <si>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</si>
  <si>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</si>
  <si>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</si>
  <si>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</si>
  <si>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</si>
  <si>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</si>
  <si>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</si>
  <si>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</si>
  <si>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</si>
  <si>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</si>
  <si>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</si>
  <si>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</si>
  <si>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</si>
  <si>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</si>
  <si>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</si>
  <si>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</si>
  <si>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</si>
  <si>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</si>
  <si>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</si>
  <si>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</si>
  <si>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</si>
  <si>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</si>
  <si>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</si>
  <si>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</si>
  <si>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</si>
  <si>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</si>
  <si>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</si>
  <si>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</si>
  <si>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</si>
  <si>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</si>
  <si>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</si>
  <si>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</si>
  <si>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</si>
  <si>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</si>
  <si>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</si>
  <si>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</si>
  <si>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</si>
  <si>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</si>
  <si>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</si>
  <si>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</si>
  <si>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</si>
  <si>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</si>
  <si>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</si>
  <si>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</si>
  <si>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</si>
  <si>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</si>
  <si>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</si>
  <si>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</si>
  <si>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</si>
  <si>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</si>
  <si>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</si>
  <si>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</si>
  <si>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</si>
  <si>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</si>
  <si>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</si>
  <si>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</si>
  <si>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</si>
  <si>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</si>
  <si>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</si>
  <si>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</si>
  <si>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</si>
  <si>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</si>
  <si>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</si>
  <si>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</si>
  <si>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</si>
  <si>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</si>
  <si>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</si>
  <si>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</si>
  <si>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</si>
  <si>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</si>
  <si>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</si>
  <si>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</si>
  <si>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</si>
  <si>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</si>
  <si>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</si>
  <si>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</si>
  <si>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</si>
  <si>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</si>
  <si>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</si>
  <si>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</si>
  <si>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</si>
  <si>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</si>
  <si>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</si>
  <si>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</si>
  <si>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</si>
  <si>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</si>
  <si>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</si>
  <si>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</si>
  <si>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</si>
  <si>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</si>
  <si>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</si>
  <si>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</si>
  <si>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</si>
  <si>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</si>
  <si>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</si>
  <si>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</si>
  <si>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</si>
  <si>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</si>
  <si>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</si>
  <si>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</si>
  <si>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</si>
  <si>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</si>
  <si>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</si>
  <si>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</si>
  <si>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</si>
  <si>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</si>
  <si>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</si>
  <si>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</si>
  <si>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</si>
  <si>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</si>
  <si>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</si>
  <si>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</si>
  <si>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</si>
  <si>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</si>
  <si>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</si>
  <si>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</si>
  <si>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</si>
  <si>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</si>
  <si>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</si>
  <si>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</si>
  <si>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</si>
  <si>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</si>
  <si>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</si>
  <si>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</si>
  <si>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</si>
  <si>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</si>
  <si>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</si>
  <si>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</si>
  <si>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</si>
  <si>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</si>
  <si>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</si>
  <si>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</si>
  <si>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</si>
  <si>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</si>
  <si>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</si>
  <si>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</si>
  <si>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</si>
  <si>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</si>
  <si>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</si>
  <si>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</si>
  <si>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</si>
  <si>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</si>
  <si>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</si>
  <si>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</si>
  <si>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</si>
  <si>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</si>
  <si>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</si>
  <si>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</si>
  <si>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</si>
  <si>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</si>
  <si>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</si>
  <si>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</si>
  <si>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</si>
  <si>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</si>
  <si>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</si>
  <si>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</si>
  <si>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</si>
  <si>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</si>
  <si>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</si>
  <si>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</si>
  <si>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</si>
  <si>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</si>
  <si>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</si>
  <si>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</si>
  <si>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</si>
  <si>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</si>
  <si>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</si>
  <si>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</si>
  <si>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</si>
  <si>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</si>
  <si>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</si>
  <si>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</si>
  <si>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</si>
  <si>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</si>
  <si>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</si>
  <si>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</si>
  <si>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</si>
  <si>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</si>
  <si>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</si>
  <si>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</si>
  <si>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</si>
  <si>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</si>
  <si>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</si>
  <si>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</si>
  <si>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</si>
  <si>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</si>
  <si>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</si>
  <si>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</si>
  <si>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</si>
  <si>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</si>
  <si>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</si>
  <si>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</si>
  <si>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</si>
  <si>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</si>
  <si>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</si>
  <si>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</si>
  <si>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</si>
  <si>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</si>
  <si>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</si>
  <si>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</si>
  <si>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</si>
  <si>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</si>
  <si>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</si>
  <si>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</si>
  <si>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</si>
  <si>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</si>
  <si>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</si>
  <si>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</si>
  <si>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</si>
  <si>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</si>
  <si>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</si>
  <si>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</si>
  <si>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</si>
  <si>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</si>
  <si>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</si>
  <si>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</si>
  <si>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</si>
  <si>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</si>
  <si>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</si>
  <si>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</si>
  <si>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</si>
  <si>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</si>
  <si>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</si>
  <si>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</si>
  <si>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</si>
  <si>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</si>
  <si>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</si>
  <si>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</si>
  <si>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</si>
  <si>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</si>
  <si>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</si>
  <si>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</si>
  <si>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</si>
  <si>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</si>
  <si>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</si>
  <si>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</si>
  <si>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</si>
  <si>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</si>
  <si>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</si>
  <si>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</si>
  <si>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</si>
  <si>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</si>
  <si>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</si>
  <si>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</si>
  <si>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</si>
  <si>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</si>
  <si>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</si>
  <si>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</si>
  <si>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</si>
  <si>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</si>
  <si>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</si>
  <si>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</si>
  <si>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</si>
  <si>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</si>
  <si>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</si>
  <si>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</si>
  <si>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</si>
  <si>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</si>
  <si>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</si>
  <si>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</si>
  <si>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</si>
  <si>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</si>
  <si>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</si>
  <si>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</si>
  <si>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</si>
  <si>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</si>
  <si>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</si>
  <si>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</si>
  <si>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</si>
  <si>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</si>
  <si>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</si>
  <si>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</si>
  <si>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</si>
  <si>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</si>
  <si>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</si>
  <si>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</si>
  <si>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</si>
  <si>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</si>
  <si>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</si>
  <si>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</si>
  <si>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</si>
  <si>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</si>
  <si>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</si>
  <si>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</si>
  <si>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</si>
  <si>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</si>
  <si>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</si>
  <si>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</si>
  <si>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</si>
  <si>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</si>
  <si>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</si>
  <si>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</si>
  <si>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</si>
  <si>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</si>
  <si>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</si>
  <si>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</si>
  <si>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</si>
  <si>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</si>
  <si>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</si>
  <si>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</si>
  <si>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</si>
  <si>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</si>
  <si>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</si>
  <si>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</si>
  <si>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</si>
  <si>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</si>
  <si>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</si>
  <si>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</si>
  <si>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</si>
  <si>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</si>
  <si>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</si>
  <si>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</si>
  <si>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</si>
  <si>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</si>
  <si>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</si>
  <si>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</si>
  <si>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</si>
  <si>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</si>
  <si>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</si>
  <si>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</si>
  <si>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</si>
  <si>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</si>
  <si>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</si>
  <si>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</si>
  <si>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</si>
  <si>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</si>
  <si>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</si>
  <si>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</si>
  <si>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</si>
  <si>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</si>
  <si>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</si>
  <si>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</si>
  <si>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</si>
  <si>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</si>
  <si>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</si>
  <si>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</si>
  <si>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</si>
  <si>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</si>
  <si>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</si>
  <si>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</si>
  <si>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</si>
  <si>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</si>
  <si>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</si>
  <si>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</si>
  <si>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</si>
  <si>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</si>
  <si>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</si>
  <si>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</si>
  <si>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</si>
  <si>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</si>
  <si>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</si>
  <si>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</si>
  <si>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</si>
  <si>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</si>
  <si>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</si>
  <si>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</si>
  <si>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</si>
  <si>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</si>
  <si>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</si>
  <si>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</si>
  <si>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</si>
  <si>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</si>
  <si>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</si>
  <si>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</si>
  <si>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</si>
  <si>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</si>
  <si>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</si>
  <si>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</si>
  <si>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</si>
  <si>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</si>
  <si>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</si>
  <si>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</si>
  <si>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</si>
  <si>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</si>
  <si>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</si>
  <si>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</si>
  <si>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</si>
  <si>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</si>
  <si>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</si>
  <si>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</si>
  <si>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</si>
  <si>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</si>
  <si>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</si>
  <si>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</si>
  <si>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</si>
  <si>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</si>
  <si>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</si>
  <si>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</si>
  <si>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</si>
  <si>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</si>
  <si>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</si>
  <si>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</si>
  <si>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</si>
  <si>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</si>
  <si>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</si>
  <si>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</si>
  <si>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</si>
  <si>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</si>
  <si>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</si>
  <si>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</si>
  <si>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</si>
  <si>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</si>
  <si>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</si>
  <si>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</si>
  <si>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</si>
  <si>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</si>
  <si>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</si>
  <si>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</si>
  <si>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</si>
  <si>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</si>
  <si>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</si>
  <si>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</si>
  <si>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</si>
  <si>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</si>
  <si>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</si>
  <si>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</si>
  <si>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</si>
  <si>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</si>
  <si>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</si>
  <si>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</si>
  <si>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</si>
  <si>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</si>
  <si>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</si>
  <si>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</si>
  <si>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</si>
  <si>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</si>
  <si>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</si>
  <si>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</si>
  <si>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</si>
  <si>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</si>
  <si>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</si>
  <si>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</si>
  <si>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</si>
  <si>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</si>
  <si>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</si>
  <si>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</si>
  <si>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</si>
  <si>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</si>
  <si>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</si>
  <si>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</si>
  <si>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</si>
  <si>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</si>
  <si>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</si>
  <si>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</si>
  <si>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</si>
  <si>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</si>
  <si>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</si>
  <si>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</si>
  <si>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</si>
  <si>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</si>
  <si>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</si>
  <si>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</si>
  <si>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</si>
  <si>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</si>
  <si>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</si>
  <si>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</si>
  <si>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</si>
  <si>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</si>
  <si>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</si>
  <si>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</si>
  <si>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</si>
  <si>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</si>
  <si>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</si>
  <si>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</si>
  <si>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</si>
  <si>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</si>
  <si>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</si>
  <si>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</si>
  <si>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</si>
  <si>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</si>
  <si>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</si>
  <si>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</si>
  <si>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</si>
  <si>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</si>
  <si>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</si>
  <si>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</si>
  <si>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</si>
  <si>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</si>
  <si>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</si>
  <si>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</si>
  <si>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</si>
  <si>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</si>
  <si>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</si>
  <si>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</si>
  <si>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</si>
  <si>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</si>
  <si>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</si>
  <si>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</si>
  <si>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</si>
  <si>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</si>
  <si>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</si>
  <si>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</si>
  <si>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</si>
  <si>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</si>
  <si>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</si>
  <si>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</si>
  <si>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</si>
  <si>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</si>
  <si>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</si>
  <si>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</si>
  <si>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</si>
  <si>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</si>
  <si>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</si>
  <si>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</si>
  <si>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</si>
  <si>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</si>
  <si>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</si>
  <si>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</si>
  <si>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</si>
  <si>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</si>
  <si>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</si>
  <si>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</si>
  <si>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</si>
  <si>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</si>
  <si>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</si>
  <si>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</si>
  <si>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</si>
  <si>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</si>
  <si>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</si>
  <si>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</si>
  <si>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</si>
  <si>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</si>
  <si>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</si>
  <si>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</si>
  <si>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</si>
  <si>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</si>
  <si>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</si>
  <si>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</si>
  <si>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</si>
  <si>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</si>
  <si>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</si>
  <si>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</si>
  <si>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</si>
  <si>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</si>
  <si>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</si>
  <si>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</si>
  <si>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</si>
  <si>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</si>
  <si>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</si>
  <si>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</si>
  <si>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</si>
  <si>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</si>
  <si>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</si>
  <si>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</si>
  <si>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</si>
  <si>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</si>
  <si>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</si>
  <si>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</si>
  <si>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</si>
  <si>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</si>
  <si>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</si>
  <si>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</si>
  <si>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</si>
  <si>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</si>
  <si>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</si>
  <si>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</si>
  <si>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</si>
  <si>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</si>
  <si>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</si>
  <si>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</si>
  <si>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</si>
  <si>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</si>
  <si>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</si>
  <si>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</si>
  <si>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</si>
  <si>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</si>
  <si>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</si>
  <si>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</si>
  <si>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</si>
  <si>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</si>
  <si>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</si>
  <si>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</si>
  <si>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</si>
  <si>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</si>
  <si>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</si>
  <si>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</si>
  <si>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</si>
  <si>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</si>
  <si>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</si>
  <si>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</si>
  <si>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</si>
  <si>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</si>
  <si>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</si>
  <si>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</si>
  <si>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</si>
  <si>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</si>
  <si>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</si>
  <si>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</si>
  <si>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</si>
  <si>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</si>
  <si>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</si>
  <si>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</si>
  <si>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</si>
  <si>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</si>
  <si>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</si>
  <si>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</si>
  <si>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</si>
  <si>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</si>
  <si>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</si>
  <si>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</si>
  <si>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</si>
  <si>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</si>
  <si>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</si>
  <si>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</si>
  <si>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</si>
  <si>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</si>
  <si>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</si>
  <si>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</si>
  <si>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</si>
  <si>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</si>
  <si>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</si>
  <si>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</si>
  <si>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</si>
  <si>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</si>
  <si>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</si>
  <si>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</si>
  <si>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</si>
  <si>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</si>
  <si>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</si>
  <si>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</si>
  <si>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</si>
  <si>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</si>
  <si>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</si>
  <si>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</si>
  <si>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</si>
  <si>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</si>
  <si>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</si>
  <si>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</si>
  <si>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</si>
  <si>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</si>
  <si>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</si>
  <si>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</si>
  <si>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</si>
  <si>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</si>
  <si>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</si>
  <si>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</si>
  <si>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</si>
  <si>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</si>
  <si>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</si>
  <si>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</si>
  <si>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</si>
  <si>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</si>
  <si>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</si>
  <si>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</si>
  <si>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</si>
  <si>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</si>
  <si>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</si>
  <si>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</si>
  <si>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</si>
  <si>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</si>
  <si>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</si>
  <si>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</si>
  <si>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</si>
  <si>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</si>
  <si>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</si>
  <si>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</si>
  <si>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</si>
  <si>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</si>
  <si>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</si>
  <si>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</si>
  <si>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</si>
  <si>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</si>
  <si>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</si>
  <si>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</si>
  <si>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</si>
  <si>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</si>
  <si>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</si>
  <si>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</si>
  <si>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</si>
  <si>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</si>
  <si>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</si>
  <si>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</si>
  <si>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</si>
  <si>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</si>
  <si>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</si>
  <si>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</si>
  <si>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</si>
  <si>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</si>
  <si>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</si>
  <si>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</si>
  <si>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</si>
  <si>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</si>
  <si>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</si>
  <si>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</si>
  <si>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</si>
  <si>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</si>
  <si>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</si>
  <si>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</si>
  <si>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</si>
  <si>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</si>
  <si>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</si>
  <si>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</si>
  <si>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</si>
  <si>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</si>
  <si>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</si>
  <si>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</si>
  <si>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</si>
  <si>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</si>
  <si>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</si>
  <si>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</si>
  <si>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</si>
  <si>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</si>
  <si>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</si>
  <si>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</si>
  <si>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</si>
  <si>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</si>
  <si>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</si>
  <si>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</si>
  <si>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</si>
  <si>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</si>
  <si>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</si>
  <si>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</si>
  <si>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</si>
  <si>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</si>
  <si>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</si>
  <si>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</si>
  <si>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</si>
  <si>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</si>
  <si>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</si>
  <si>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</si>
  <si>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</si>
  <si>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</si>
  <si>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</si>
  <si>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</si>
  <si>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</si>
  <si>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</si>
  <si>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</si>
  <si>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</si>
  <si>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</si>
  <si>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</si>
  <si>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</si>
  <si>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</si>
  <si>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</si>
  <si>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</si>
  <si>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</si>
  <si>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</si>
  <si>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</si>
  <si>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</si>
  <si>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</si>
  <si>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</si>
  <si>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</si>
  <si>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</si>
  <si>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</si>
  <si>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</si>
  <si>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</si>
  <si>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</si>
  <si>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</si>
  <si>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</si>
  <si>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</si>
  <si>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</si>
  <si>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</si>
  <si>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</si>
  <si>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</si>
  <si>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</si>
  <si>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</si>
  <si>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</si>
  <si>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</si>
  <si>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</si>
  <si>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</si>
  <si>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</si>
  <si>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</si>
  <si>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</si>
  <si>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</si>
  <si>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</si>
  <si>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</si>
  <si>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</si>
  <si>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</si>
  <si>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</si>
  <si>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</si>
  <si>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</si>
  <si>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</si>
  <si>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</si>
  <si>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</si>
  <si>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</si>
  <si>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</si>
  <si>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</si>
  <si>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</si>
  <si>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</si>
  <si>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</si>
  <si>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</si>
  <si>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</si>
  <si>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</si>
  <si>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</si>
  <si>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</si>
  <si>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</si>
  <si>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</si>
  <si>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</si>
  <si>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</si>
  <si>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</si>
  <si>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</si>
  <si>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</si>
  <si>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</si>
  <si>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</si>
  <si>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</si>
  <si>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</si>
  <si>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</si>
  <si>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</si>
  <si>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</si>
  <si>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</si>
  <si>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</si>
  <si>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</si>
  <si>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</si>
  <si>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</si>
  <si>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</si>
  <si>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</si>
  <si>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</si>
  <si>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</si>
  <si>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</si>
  <si>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</si>
  <si>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</si>
  <si>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</si>
  <si>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</si>
  <si>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</si>
  <si>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</si>
  <si>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</si>
  <si>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</si>
  <si>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</si>
  <si>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</si>
  <si>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</si>
  <si>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</si>
  <si>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</si>
  <si>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</si>
  <si>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</si>
  <si>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</si>
  <si>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</si>
  <si>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</si>
  <si>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</si>
  <si>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</si>
  <si>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</si>
  <si>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</si>
  <si>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</si>
  <si>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</si>
  <si>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</si>
  <si>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</si>
  <si>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</si>
  <si>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</si>
  <si>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</si>
  <si>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</si>
  <si>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</si>
  <si>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</si>
  <si>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</si>
  <si>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</si>
  <si>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</si>
  <si>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</si>
  <si>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</si>
  <si>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</si>
  <si>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</si>
  <si>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</si>
  <si>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</si>
  <si>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</si>
  <si>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</si>
  <si>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</si>
  <si>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</si>
  <si>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</si>
  <si>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</si>
  <si>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</si>
  <si>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</si>
  <si>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</si>
  <si>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</si>
  <si>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</si>
  <si>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</si>
  <si>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</si>
  <si>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</si>
  <si>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</si>
  <si>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</si>
  <si>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</si>
  <si>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</si>
  <si>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</si>
  <si>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</si>
  <si>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</si>
  <si>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</si>
  <si>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</si>
  <si>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</si>
  <si>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</si>
  <si>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</si>
  <si>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</si>
  <si>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</si>
  <si>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</si>
  <si>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</si>
  <si>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</si>
  <si>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</si>
  <si>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</si>
  <si>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</si>
  <si>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</si>
  <si>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</si>
  <si>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</si>
  <si>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</si>
  <si>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</si>
  <si>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</si>
  <si>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</si>
  <si>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</si>
  <si>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</si>
  <si>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</si>
  <si>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</si>
  <si>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</si>
  <si>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</si>
  <si>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</si>
  <si>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</si>
  <si>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</si>
  <si>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</si>
  <si>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</si>
  <si>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</si>
  <si>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</si>
  <si>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</si>
  <si>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</si>
  <si>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</si>
  <si>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</si>
  <si>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</si>
  <si>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</si>
  <si>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</si>
  <si>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</si>
  <si>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</si>
  <si>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</si>
  <si>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</si>
  <si>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</si>
  <si>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</si>
  <si>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</si>
  <si>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</si>
  <si>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</si>
  <si>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</si>
  <si>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</si>
  <si>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</si>
  <si>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</si>
  <si>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</si>
  <si>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</si>
  <si>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</si>
  <si>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</si>
  <si>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</si>
  <si>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</si>
  <si>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</si>
  <si>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</si>
  <si>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</si>
  <si>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</si>
  <si>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</si>
  <si>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</si>
  <si>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</si>
  <si>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</si>
  <si>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</si>
  <si>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</si>
  <si>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</si>
  <si>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</si>
  <si>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</si>
  <si>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</si>
  <si>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</si>
  <si>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</si>
  <si>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</si>
  <si>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</si>
  <si>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</si>
  <si>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</si>
  <si>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</si>
  <si>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</si>
  <si>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</si>
  <si>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</si>
  <si>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</si>
  <si>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</si>
  <si>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</si>
  <si>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</si>
  <si>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</si>
  <si>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</si>
  <si>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</si>
  <si>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</si>
  <si>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</si>
  <si>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</si>
  <si>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</si>
  <si>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</si>
  <si>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</si>
  <si>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</si>
  <si>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</si>
  <si>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</si>
  <si>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</si>
  <si>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</si>
  <si>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</si>
  <si>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</si>
  <si>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</si>
  <si>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</si>
  <si>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</si>
  <si>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</si>
  <si>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</si>
  <si>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</si>
  <si>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</si>
  <si>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</si>
  <si>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</si>
  <si>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</si>
  <si>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</si>
  <si>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</si>
  <si>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</si>
  <si>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</si>
  <si>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</si>
  <si>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</si>
  <si>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</si>
  <si>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</si>
  <si>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</si>
  <si>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</si>
  <si>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</si>
  <si>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</si>
  <si>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</si>
  <si>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</si>
  <si>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</si>
  <si>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</si>
  <si>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</si>
  <si>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</si>
  <si>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</si>
  <si>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</si>
  <si>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</si>
  <si>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</si>
  <si>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</si>
  <si>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</si>
  <si>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</si>
  <si>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</si>
  <si>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</si>
  <si>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</si>
  <si>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</si>
  <si>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</si>
  <si>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</si>
  <si>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</si>
  <si>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</si>
  <si>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</si>
  <si>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</si>
  <si>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</si>
  <si>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</si>
  <si>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</si>
  <si>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</si>
  <si>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</si>
  <si>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</si>
  <si>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</si>
  <si>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</si>
  <si>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</si>
  <si>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</si>
  <si>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</si>
  <si>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</si>
  <si>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</si>
  <si>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</si>
  <si>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</si>
  <si>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</si>
  <si>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</si>
  <si>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</si>
  <si>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</si>
  <si>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</si>
  <si>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</si>
  <si>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</si>
  <si>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</si>
  <si>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</si>
  <si>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</si>
  <si>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</si>
  <si>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</si>
  <si>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</si>
  <si>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</si>
  <si>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</si>
  <si>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</si>
  <si>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</si>
  <si>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</si>
  <si>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</si>
  <si>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</si>
  <si>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</si>
  <si>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</si>
  <si>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</si>
  <si>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</si>
  <si>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</si>
  <si>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</si>
  <si>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</si>
  <si>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</si>
  <si>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</si>
  <si>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</si>
  <si>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</si>
  <si>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</si>
  <si>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</si>
  <si>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</si>
  <si>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</si>
  <si>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</si>
  <si>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</si>
  <si>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</si>
  <si>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</si>
  <si>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</si>
  <si>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</si>
  <si>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</si>
  <si>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</si>
  <si>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</si>
  <si>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</si>
  <si>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</si>
  <si>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</si>
  <si>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</si>
  <si>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</si>
  <si>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</si>
  <si>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</si>
  <si>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</si>
  <si>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</si>
  <si>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</si>
  <si>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</si>
  <si>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</si>
  <si>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</si>
  <si>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</si>
  <si>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</si>
  <si>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</si>
  <si>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</si>
  <si>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</si>
  <si>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</si>
  <si>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</si>
  <si>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</si>
  <si>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</si>
  <si>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</si>
  <si>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</si>
  <si>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</si>
  <si>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</si>
  <si>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</si>
  <si>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</si>
  <si>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</si>
  <si>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</si>
  <si>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</si>
  <si>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</si>
  <si>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</si>
  <si>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</si>
  <si>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</si>
  <si>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</si>
  <si>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</si>
  <si>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</si>
  <si>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</si>
  <si>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</si>
  <si>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</si>
  <si>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</si>
  <si>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</si>
  <si>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</si>
  <si>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</si>
  <si>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</si>
  <si>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</si>
  <si>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</si>
  <si>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</si>
  <si>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</si>
  <si>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</si>
  <si>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</si>
  <si>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</si>
  <si>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</si>
  <si>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</si>
  <si>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</si>
  <si>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</si>
  <si>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</si>
  <si>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</si>
  <si>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</si>
  <si>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</si>
  <si>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</si>
  <si>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</si>
  <si>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</si>
  <si>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</si>
  <si>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</si>
  <si>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</si>
  <si>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</si>
  <si>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</si>
  <si>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</si>
  <si>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</si>
  <si>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</si>
  <si>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</si>
  <si>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</si>
  <si>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</si>
  <si>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</si>
  <si>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</si>
  <si>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</si>
  <si>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</si>
  <si>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</si>
  <si>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</si>
  <si>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</si>
  <si>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</si>
  <si>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</si>
  <si>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</si>
  <si>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</si>
  <si>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</si>
  <si>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</si>
  <si>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</si>
  <si>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</si>
  <si>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</si>
  <si>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</si>
  <si>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</si>
  <si>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</si>
  <si>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</si>
  <si>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</si>
  <si>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</si>
  <si>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</si>
  <si>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</si>
  <si>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</si>
  <si>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</si>
  <si>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</si>
  <si>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</si>
  <si>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</si>
  <si>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</si>
  <si>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</si>
  <si>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</si>
  <si>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</si>
  <si>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</si>
  <si>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</si>
  <si>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</si>
  <si>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</si>
  <si>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</si>
  <si>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</si>
  <si>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</si>
  <si>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</si>
  <si>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</si>
  <si>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</si>
  <si>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</si>
  <si>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</si>
  <si>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</si>
  <si>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</si>
  <si>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</si>
  <si>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</si>
  <si>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</si>
  <si>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</si>
  <si>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</si>
  <si>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</si>
  <si>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</si>
  <si>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</si>
  <si>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</si>
  <si>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</si>
  <si>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</si>
  <si>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</si>
  <si>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</si>
  <si>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</si>
  <si>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</si>
  <si>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</si>
  <si>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</si>
  <si>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</si>
  <si>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</si>
  <si>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</si>
  <si>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</si>
  <si>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</si>
  <si>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</si>
  <si>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</si>
  <si>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</si>
  <si>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</si>
  <si>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</si>
  <si>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</si>
  <si>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</si>
  <si>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</si>
  <si>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</si>
  <si>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</si>
  <si>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</si>
  <si>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</si>
  <si>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</si>
  <si>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</si>
  <si>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</si>
  <si>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</si>
  <si>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</si>
  <si>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</si>
  <si>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</si>
  <si>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</si>
  <si>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</si>
  <si>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</si>
  <si>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</si>
  <si>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</si>
  <si>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</si>
  <si>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</si>
  <si>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</si>
  <si>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</si>
  <si>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</si>
  <si>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</si>
  <si>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</si>
  <si>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</si>
  <si>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</si>
  <si>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</si>
  <si>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</si>
  <si>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</si>
  <si>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</si>
  <si>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</si>
  <si>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</si>
  <si>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</si>
  <si>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</si>
  <si>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</si>
  <si>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</si>
  <si>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</si>
  <si>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</si>
  <si>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</si>
  <si>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</si>
  <si>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</si>
  <si>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</si>
  <si>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</si>
  <si>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</si>
  <si>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</si>
  <si>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</si>
  <si>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</si>
  <si>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</si>
  <si>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</si>
  <si>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</si>
  <si>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</si>
  <si>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</si>
  <si>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</si>
  <si>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</si>
  <si>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</si>
  <si>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</si>
  <si>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</si>
  <si>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</si>
  <si>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</si>
  <si>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</si>
  <si>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</si>
  <si>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</si>
  <si>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</si>
  <si>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</si>
  <si>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</si>
  <si>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</si>
  <si>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</si>
  <si>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</si>
  <si>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</si>
  <si>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</si>
  <si>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</si>
  <si>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</si>
  <si>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</si>
  <si>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</si>
  <si>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</si>
  <si>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</si>
  <si>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</si>
  <si>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</si>
  <si>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</si>
  <si>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</si>
  <si>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</si>
  <si>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</si>
  <si>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</si>
  <si>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</si>
  <si>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</si>
  <si>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</si>
  <si>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</si>
  <si>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</si>
  <si>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</si>
  <si>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</si>
  <si>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</si>
  <si>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</si>
  <si>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</si>
  <si>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</si>
  <si>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</si>
  <si>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</si>
  <si>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</si>
  <si>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</si>
  <si>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</si>
  <si>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</si>
  <si>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</si>
  <si>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</si>
  <si>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</si>
  <si>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</si>
  <si>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</si>
  <si>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</si>
  <si>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</si>
  <si>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</si>
  <si>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</si>
  <si>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</si>
  <si>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</si>
  <si>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</si>
  <si>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</si>
  <si>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</si>
  <si>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</si>
  <si>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</si>
  <si>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</si>
  <si>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</si>
  <si>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</si>
  <si>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</si>
  <si>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</si>
  <si>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</si>
  <si>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</si>
  <si>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</si>
  <si>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</si>
  <si>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</si>
  <si>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</si>
  <si>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</si>
  <si>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</si>
  <si>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</si>
  <si>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</si>
  <si>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</si>
  <si>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</si>
  <si>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</si>
  <si>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</si>
  <si>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</si>
  <si>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</si>
  <si>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</si>
  <si>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</si>
  <si>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</si>
  <si>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</si>
  <si>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</si>
  <si>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</si>
  <si>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</si>
  <si>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</si>
  <si>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</si>
  <si>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</si>
  <si>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</si>
  <si>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</si>
  <si>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</si>
  <si>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</si>
  <si>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</si>
  <si>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</si>
  <si>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</si>
  <si>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</si>
  <si>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</si>
  <si>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</si>
  <si>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</si>
  <si>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</si>
  <si>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</si>
  <si>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</si>
  <si>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</si>
  <si>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</si>
  <si>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</si>
  <si>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</si>
  <si>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</si>
  <si>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</si>
  <si>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</si>
  <si>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</si>
  <si>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</si>
  <si>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</si>
  <si>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</si>
  <si>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</si>
  <si>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</si>
  <si>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</si>
  <si>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</si>
  <si>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</si>
  <si>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</si>
  <si>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</si>
  <si>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</si>
  <si>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</si>
  <si>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</si>
  <si>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</si>
  <si>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</si>
  <si>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</si>
  <si>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</si>
  <si>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</si>
  <si>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</si>
  <si>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</si>
  <si>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</si>
  <si>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</si>
  <si>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</si>
  <si>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</si>
  <si>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</si>
  <si>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</si>
  <si>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</si>
  <si>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</si>
  <si>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</si>
  <si>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</si>
  <si>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</si>
  <si>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</si>
  <si>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</si>
  <si>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</si>
  <si>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</si>
  <si>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</si>
  <si>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</si>
  <si>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</si>
  <si>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</si>
  <si>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</si>
  <si>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</si>
  <si>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</si>
  <si>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</si>
  <si>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</si>
  <si>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</si>
  <si>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</si>
  <si>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</si>
  <si>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</si>
  <si>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</si>
  <si>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</si>
  <si>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</si>
  <si>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</si>
  <si>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</si>
  <si>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</si>
  <si>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</si>
  <si>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</si>
  <si>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</si>
  <si>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</si>
  <si>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</si>
  <si>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</si>
  <si>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</si>
  <si>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</si>
  <si>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</si>
  <si>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</si>
  <si>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</si>
  <si>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</si>
  <si>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</si>
  <si>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</si>
  <si>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</si>
  <si>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</si>
  <si>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</si>
  <si>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</si>
  <si>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</si>
  <si>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</si>
  <si>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</si>
  <si>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</si>
  <si>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</si>
  <si>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</si>
  <si>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</si>
  <si>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</si>
  <si>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</si>
  <si>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</si>
  <si>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</si>
  <si>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</si>
  <si>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</si>
  <si>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</si>
  <si>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</si>
  <si>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</si>
  <si>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</si>
  <si>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</si>
  <si>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</si>
  <si>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</si>
  <si>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</si>
  <si>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</si>
  <si>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</si>
  <si>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</si>
  <si>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</si>
  <si>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</si>
  <si>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</si>
  <si>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</si>
  <si>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</si>
  <si>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</si>
  <si>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</si>
  <si>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</si>
  <si>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</si>
  <si>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</si>
  <si>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</si>
  <si>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</si>
  <si>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</si>
  <si>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</si>
  <si>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</si>
  <si>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</si>
  <si>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</si>
  <si>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</si>
  <si>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</si>
  <si>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</si>
  <si>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</si>
  <si>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</si>
  <si>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</si>
  <si>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</si>
  <si>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</si>
  <si>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</si>
  <si>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</si>
  <si>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</si>
  <si>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</si>
  <si>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</si>
  <si>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</si>
  <si>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</si>
  <si>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</si>
  <si>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</si>
  <si>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</si>
  <si>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</si>
  <si>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</si>
  <si>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</si>
  <si>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</si>
  <si>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</si>
  <si>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</si>
  <si>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</si>
  <si>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</si>
  <si>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</si>
  <si>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</si>
  <si>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</si>
  <si>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</si>
  <si>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</si>
  <si>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</si>
  <si>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</si>
  <si>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</si>
  <si>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</si>
  <si>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</si>
  <si>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</si>
  <si>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</si>
  <si>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</si>
  <si>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</si>
  <si>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</si>
  <si>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</si>
  <si>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</si>
  <si>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</si>
  <si>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</si>
  <si>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</si>
  <si>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</si>
  <si>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</si>
  <si>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</si>
  <si>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</si>
  <si>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</si>
  <si>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</si>
  <si>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</si>
  <si>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</si>
  <si>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</si>
  <si>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</si>
  <si>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</si>
  <si>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</si>
  <si>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</si>
  <si>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</si>
  <si>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</si>
  <si>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</si>
  <si>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</si>
  <si>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</si>
  <si>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</si>
  <si>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</si>
  <si>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</si>
  <si>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</si>
  <si>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</si>
  <si>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</si>
  <si>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</si>
  <si>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</si>
  <si>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</si>
  <si>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</si>
  <si>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</si>
  <si>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</si>
  <si>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</si>
  <si>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</si>
  <si>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</si>
  <si>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</si>
  <si>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</si>
  <si>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</si>
  <si>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</si>
  <si>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</si>
  <si>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</si>
  <si>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</si>
  <si>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</si>
  <si>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</si>
  <si>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</si>
  <si>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</si>
  <si>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</si>
  <si>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</si>
  <si>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</si>
  <si>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</si>
  <si>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</si>
  <si>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</si>
  <si>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</si>
  <si>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</si>
  <si>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</si>
  <si>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</si>
  <si>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</si>
  <si>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</si>
  <si>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</si>
  <si>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</si>
  <si>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</si>
  <si>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</si>
  <si>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</si>
  <si>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</si>
  <si>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</si>
  <si>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</si>
  <si>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</si>
  <si>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</si>
  <si>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</si>
  <si>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</si>
  <si>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</si>
  <si>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</si>
  <si>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</si>
  <si>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</si>
  <si>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</si>
  <si>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</si>
  <si>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</si>
  <si>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</si>
  <si>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</si>
  <si>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</si>
  <si>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</si>
  <si>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</si>
  <si>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</si>
  <si>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</si>
  <si>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</si>
  <si>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</si>
  <si>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</si>
  <si>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</si>
  <si>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</si>
  <si>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</si>
  <si>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</si>
  <si>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</si>
  <si>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</si>
  <si>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</si>
  <si>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</si>
  <si>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</si>
  <si>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</si>
  <si>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</si>
  <si>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</si>
  <si>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</si>
  <si>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</si>
  <si>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</si>
  <si>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</si>
  <si>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</si>
  <si>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</si>
  <si>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</si>
  <si>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</si>
  <si>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</si>
  <si>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</si>
  <si>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</si>
  <si>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</si>
  <si>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</si>
  <si>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</si>
  <si>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</si>
  <si>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</si>
  <si>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</si>
  <si>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</si>
  <si>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</si>
  <si>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</si>
  <si>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</si>
  <si>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</si>
  <si>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</si>
  <si>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</si>
  <si>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</si>
  <si>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</si>
  <si>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</si>
  <si>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</si>
  <si>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</si>
  <si>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</si>
  <si>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</si>
  <si>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</si>
  <si>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</si>
  <si>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</si>
  <si>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</si>
  <si>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</si>
  <si>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</si>
  <si>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</si>
  <si>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</si>
  <si>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</si>
  <si>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</si>
  <si>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</si>
  <si>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</si>
  <si>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</si>
  <si>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</si>
  <si>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</si>
  <si>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</si>
  <si>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</si>
  <si>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</si>
  <si>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</si>
  <si>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</si>
  <si>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</si>
  <si>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</si>
  <si>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</si>
  <si>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</si>
  <si>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</si>
  <si>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</si>
  <si>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</si>
  <si>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</si>
  <si>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</si>
  <si>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</si>
  <si>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</si>
  <si>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</si>
  <si>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</si>
  <si>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</si>
  <si>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</si>
  <si>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</si>
  <si>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</si>
  <si>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</si>
  <si>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</si>
  <si>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</si>
  <si>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</si>
  <si>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</si>
  <si>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</si>
  <si>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</si>
  <si>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</si>
  <si>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</si>
  <si>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</si>
  <si>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</si>
  <si>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</si>
  <si>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</si>
  <si>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</si>
  <si>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</si>
  <si>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</si>
  <si>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</si>
  <si>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</si>
  <si>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</si>
  <si>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</si>
  <si>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</si>
  <si>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</si>
  <si>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</si>
  <si>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</si>
  <si>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</si>
  <si>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</si>
  <si>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</si>
  <si>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</si>
  <si>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</si>
  <si>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</si>
  <si>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</si>
  <si>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</si>
  <si>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</si>
  <si>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</si>
  <si>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</si>
  <si>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</si>
  <si>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</si>
  <si>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</si>
  <si>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</si>
  <si>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</si>
  <si>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</si>
  <si>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</si>
  <si>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</si>
  <si>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</si>
  <si>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</si>
  <si>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</si>
  <si>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</si>
  <si>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</si>
  <si>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</si>
  <si>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</si>
  <si>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</si>
  <si>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</si>
  <si>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</si>
  <si>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</si>
  <si>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</si>
  <si>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</si>
  <si>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</si>
  <si>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</si>
  <si>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</si>
  <si>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</si>
  <si>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</si>
  <si>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</si>
  <si>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</si>
  <si>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</si>
  <si>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</si>
  <si>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</si>
  <si>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</si>
  <si>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</si>
  <si>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</si>
  <si>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</si>
  <si>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</si>
  <si>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</si>
  <si>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</si>
  <si>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</si>
  <si>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</si>
  <si>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</si>
  <si>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</si>
  <si>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</si>
  <si>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</si>
  <si>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</si>
  <si>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</si>
  <si>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</si>
  <si>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</si>
  <si>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</si>
  <si>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</si>
  <si>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</si>
  <si>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</si>
  <si>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</si>
  <si>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</si>
  <si>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</si>
  <si>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</si>
  <si>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</si>
  <si>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</si>
  <si>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</si>
  <si>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</si>
  <si>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</si>
  <si>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</si>
  <si>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</si>
  <si>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</si>
  <si>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</si>
  <si>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</si>
  <si>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</si>
  <si>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</si>
  <si>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</si>
  <si>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</si>
  <si>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</si>
  <si>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</si>
  <si>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</si>
  <si>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</si>
  <si>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</si>
  <si>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</si>
  <si>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</si>
  <si>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</si>
  <si>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</si>
  <si>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</si>
  <si>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</si>
  <si>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</si>
  <si>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</si>
  <si>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</si>
  <si>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</si>
  <si>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</si>
  <si>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</si>
  <si>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</si>
  <si>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</si>
  <si>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</si>
  <si>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</si>
  <si>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</si>
  <si>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</si>
  <si>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</si>
  <si>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</si>
  <si>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</si>
  <si>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</si>
  <si>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</si>
  <si>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</si>
  <si>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</si>
  <si>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</si>
  <si>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</si>
  <si>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</si>
  <si>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</si>
  <si>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</si>
  <si>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</si>
  <si>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</si>
  <si>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</si>
  <si>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</si>
  <si>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</si>
  <si>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</si>
  <si>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</si>
  <si>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</si>
  <si>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</si>
  <si>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</si>
  <si>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</si>
  <si>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</si>
  <si>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</si>
  <si>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</si>
  <si>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</si>
  <si>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</si>
  <si>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</si>
  <si>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</si>
  <si>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</si>
  <si>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</si>
  <si>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</si>
  <si>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</si>
  <si>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</si>
  <si>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</si>
  <si>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</si>
  <si>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</si>
  <si>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</si>
  <si>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</si>
  <si>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</si>
  <si>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</si>
  <si>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</si>
  <si>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</si>
  <si>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</si>
  <si>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</si>
  <si>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</si>
  <si>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</si>
  <si>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</si>
  <si>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</si>
  <si>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</si>
  <si>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</si>
  <si>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</si>
  <si>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</si>
  <si>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</si>
  <si>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</si>
  <si>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</si>
  <si>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</si>
  <si>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</si>
  <si>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</si>
  <si>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</si>
  <si>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</si>
  <si>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</si>
  <si>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</si>
  <si>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</si>
  <si>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</si>
  <si>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</si>
  <si>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</si>
  <si>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</si>
  <si>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</si>
  <si>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</si>
  <si>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</si>
  <si>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</si>
  <si>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</si>
  <si>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</si>
  <si>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</si>
  <si>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</si>
  <si>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</si>
  <si>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</si>
  <si>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</si>
  <si>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</si>
  <si>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</si>
  <si>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</si>
  <si>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</si>
  <si>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</si>
  <si>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</si>
  <si>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</si>
  <si>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</si>
  <si>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</si>
  <si>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</si>
  <si>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</si>
  <si>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</si>
  <si>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</si>
  <si>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</si>
  <si>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</si>
  <si>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</si>
  <si>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</si>
  <si>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</si>
  <si>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</si>
  <si>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</si>
  <si>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</si>
  <si>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</si>
  <si>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</si>
  <si>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</si>
  <si>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</si>
  <si>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</si>
  <si>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</si>
  <si>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</si>
  <si>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</si>
  <si>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</si>
  <si>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</si>
  <si>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</si>
  <si>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</si>
  <si>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</si>
  <si>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</si>
  <si>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</si>
  <si>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</si>
  <si>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</si>
  <si>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</si>
  <si>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</si>
  <si>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</si>
  <si>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</si>
  <si>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</si>
  <si>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</si>
  <si>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</si>
  <si>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</si>
  <si>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</si>
  <si>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</si>
  <si>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</si>
  <si>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</si>
  <si>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</si>
  <si>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</si>
  <si>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</si>
  <si>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</si>
  <si>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</si>
  <si>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</si>
  <si>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</si>
  <si>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</si>
  <si>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</si>
  <si>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</si>
  <si>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</si>
  <si>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</si>
  <si>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</si>
  <si>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</si>
  <si>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</si>
  <si>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</si>
  <si>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</si>
  <si>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</si>
  <si>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</si>
  <si>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</si>
  <si>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</si>
  <si>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</si>
  <si>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</si>
  <si>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</si>
  <si>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</si>
  <si>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</si>
  <si>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</si>
  <si>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</si>
  <si>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</si>
  <si>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</si>
  <si>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</si>
  <si>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</si>
  <si>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</si>
  <si>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</si>
  <si>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</si>
  <si>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</si>
  <si>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</si>
  <si>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</si>
  <si>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</si>
  <si>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</si>
  <si>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</si>
  <si>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</si>
  <si>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</si>
  <si>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</si>
  <si>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</si>
  <si>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</si>
  <si>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</si>
  <si>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</si>
  <si>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</si>
  <si>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</si>
  <si>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</si>
  <si>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</si>
  <si>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</si>
  <si>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</si>
  <si>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</si>
  <si>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</si>
  <si>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</si>
  <si>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</si>
  <si>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</si>
  <si>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</si>
  <si>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</si>
  <si>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</si>
  <si>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</si>
  <si>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</si>
  <si>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</si>
  <si>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</si>
  <si>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</si>
  <si>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</si>
  <si>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</si>
  <si>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</si>
  <si>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</si>
  <si>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</si>
  <si>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</si>
  <si>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</si>
  <si>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</si>
  <si>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</si>
  <si>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</si>
  <si>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</si>
  <si>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</si>
  <si>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</si>
  <si>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</si>
  <si>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</si>
  <si>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</si>
  <si>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</si>
  <si>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</si>
  <si>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</si>
  <si>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</si>
  <si>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</si>
  <si>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</si>
  <si>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</si>
  <si>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</si>
  <si>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</si>
  <si>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</si>
  <si>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</si>
  <si>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</si>
  <si>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</si>
  <si>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</si>
  <si>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</si>
  <si>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</si>
  <si>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</si>
  <si>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</si>
  <si>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</si>
  <si>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</si>
  <si>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</si>
  <si>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</si>
  <si>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</si>
  <si>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</si>
  <si>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</si>
  <si>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</si>
  <si>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</si>
  <si>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</si>
  <si>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</si>
  <si>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</si>
  <si>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</si>
  <si>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</si>
  <si>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</si>
  <si>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</si>
  <si>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</si>
  <si>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</si>
  <si>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</si>
  <si>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</si>
  <si>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</si>
  <si>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</si>
  <si>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</si>
  <si>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</si>
  <si>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</si>
  <si>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</si>
  <si>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</si>
  <si>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</si>
  <si>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</si>
  <si>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</si>
  <si>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</si>
  <si>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</si>
  <si>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</si>
  <si>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</si>
  <si>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</si>
  <si>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</si>
  <si>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</si>
  <si>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</si>
  <si>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</si>
  <si>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</si>
  <si>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</si>
  <si>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</si>
  <si>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</si>
  <si>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</si>
  <si>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</si>
  <si>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</si>
  <si>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</si>
  <si>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</si>
  <si>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</si>
  <si>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</si>
  <si>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</si>
  <si>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</si>
  <si>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</si>
  <si>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</si>
  <si>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</si>
  <si>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</si>
  <si>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</si>
  <si>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</si>
  <si>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</si>
  <si>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</si>
  <si>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</si>
  <si>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</si>
  <si>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</si>
  <si>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</si>
  <si>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</si>
  <si>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</si>
  <si>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</si>
  <si>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</si>
  <si>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</si>
  <si>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</si>
  <si>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</si>
  <si>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</si>
  <si>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</si>
  <si>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</si>
  <si>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</si>
  <si>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</si>
  <si>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</si>
  <si>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</si>
  <si>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</si>
  <si>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</si>
  <si>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</si>
  <si>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</si>
  <si>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</si>
  <si>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</si>
  <si>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</si>
  <si>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</si>
  <si>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</si>
  <si>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</si>
  <si>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</si>
  <si>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</si>
  <si>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</si>
  <si>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</si>
  <si>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</si>
  <si>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</si>
  <si>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</si>
  <si>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</si>
  <si>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</si>
  <si>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</si>
  <si>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</si>
  <si>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</si>
  <si>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</si>
  <si>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</si>
  <si>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</si>
  <si>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</si>
  <si>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</si>
  <si>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</si>
  <si>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</si>
  <si>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</si>
  <si>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</si>
  <si>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</si>
  <si>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</si>
  <si>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</si>
  <si>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</si>
  <si>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</si>
  <si>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</si>
  <si>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</si>
  <si>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</si>
  <si>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</si>
  <si>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</si>
  <si>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</si>
  <si>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</si>
  <si>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</si>
  <si>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</si>
  <si>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</si>
  <si>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</si>
  <si>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</si>
  <si>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</si>
  <si>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</si>
  <si>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</si>
  <si>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</si>
  <si>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</si>
  <si>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</si>
  <si>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</si>
  <si>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</si>
  <si>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</si>
  <si>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</si>
  <si>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</si>
  <si>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</si>
  <si>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</si>
  <si>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</si>
  <si>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</si>
  <si>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</si>
  <si>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</si>
  <si>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</si>
  <si>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</si>
  <si>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</si>
  <si>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</si>
  <si>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</si>
  <si>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</si>
  <si>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</si>
  <si>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</si>
  <si>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</si>
  <si>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</si>
  <si>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</si>
  <si>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</si>
  <si>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</si>
  <si>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</si>
  <si>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</si>
  <si>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</si>
  <si>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</si>
  <si>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</si>
  <si>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</si>
  <si>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</si>
  <si>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</si>
  <si>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</si>
  <si>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</si>
  <si>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</si>
  <si>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</si>
  <si>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</si>
  <si>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</si>
  <si>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</si>
  <si>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</si>
  <si>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</si>
  <si>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</si>
  <si>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</si>
  <si>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</si>
  <si>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</si>
  <si>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</si>
  <si>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</si>
  <si>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</si>
  <si>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</si>
  <si>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</si>
  <si>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</si>
  <si>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</si>
  <si>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</si>
  <si>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</si>
  <si>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</si>
  <si>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</si>
  <si>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</si>
  <si>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</si>
  <si>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</si>
  <si>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</si>
  <si>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</si>
  <si>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</si>
  <si>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</si>
  <si>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</si>
  <si>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</si>
  <si>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</si>
  <si>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</si>
  <si>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</si>
  <si>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</si>
  <si>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</si>
  <si>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</si>
  <si>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</si>
  <si>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</si>
  <si>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</si>
  <si>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</si>
  <si>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</si>
  <si>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</si>
  <si>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</si>
  <si>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</si>
  <si>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</si>
  <si>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</si>
  <si>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</si>
  <si>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</si>
  <si>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</si>
  <si>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</si>
  <si>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</si>
  <si>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</si>
  <si>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</si>
  <si>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</si>
  <si>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</si>
  <si>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</si>
  <si>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</si>
  <si>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</si>
  <si>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</si>
  <si>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</si>
  <si>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</si>
  <si>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</si>
  <si>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</si>
  <si>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</si>
  <si>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</si>
  <si>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</si>
  <si>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</si>
  <si>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</si>
  <si>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</si>
  <si>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</si>
  <si>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</si>
  <si>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</si>
  <si>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</si>
  <si>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</si>
  <si>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</si>
  <si>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</si>
  <si>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</si>
  <si>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</si>
  <si>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</si>
  <si>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</si>
  <si>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</si>
  <si>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</si>
  <si>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</si>
  <si>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</si>
  <si>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</si>
  <si>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</si>
  <si>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</si>
  <si>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</si>
  <si>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</si>
  <si>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</si>
  <si>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</si>
  <si>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</si>
  <si>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</si>
  <si>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</si>
  <si>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</si>
  <si>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</si>
  <si>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</si>
  <si>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</si>
  <si>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</si>
  <si>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</si>
  <si>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</si>
  <si>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</si>
  <si>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</si>
  <si>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</si>
  <si>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</si>
  <si>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</si>
  <si>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</si>
  <si>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</si>
  <si>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</si>
  <si>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</si>
  <si>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</si>
  <si>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</si>
  <si>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</si>
  <si>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</si>
  <si>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</si>
  <si>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</si>
  <si>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</si>
  <si>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</si>
  <si>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</si>
  <si>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</si>
  <si>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</si>
  <si>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</si>
  <si>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</si>
  <si>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</si>
  <si>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</si>
  <si>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</si>
  <si>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</si>
  <si>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</si>
  <si>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</si>
  <si>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</si>
  <si>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</si>
  <si>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</si>
  <si>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</si>
  <si>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</si>
  <si>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</si>
  <si>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</si>
  <si>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</si>
  <si>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</si>
  <si>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</si>
  <si>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</si>
  <si>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</si>
  <si>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</si>
  <si>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</si>
  <si>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</si>
  <si>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</si>
  <si>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</si>
  <si>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</si>
  <si>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</si>
  <si>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</si>
  <si>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</si>
  <si>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</si>
  <si>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</si>
  <si>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</si>
  <si>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</si>
  <si>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</si>
  <si>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</si>
  <si>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</si>
  <si>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</si>
  <si>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</si>
  <si>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</si>
  <si>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</si>
  <si>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</si>
  <si>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</si>
  <si>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</si>
  <si>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</si>
  <si>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</si>
  <si>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</si>
  <si>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</si>
  <si>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</si>
  <si>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</si>
  <si>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</si>
  <si>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</si>
  <si>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</si>
  <si>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</si>
  <si>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</si>
  <si>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</si>
  <si>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</si>
  <si>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</si>
  <si>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</si>
  <si>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</si>
  <si>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</si>
  <si>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</si>
  <si>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</si>
  <si>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</si>
  <si>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</si>
  <si>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</si>
  <si>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</si>
  <si>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</si>
  <si>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</si>
  <si>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</si>
  <si>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</si>
  <si>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</si>
  <si>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</si>
  <si>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</si>
  <si>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</si>
  <si>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</si>
  <si>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</si>
  <si>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</si>
  <si>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</si>
  <si>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</si>
  <si>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</si>
  <si>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</si>
  <si>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</si>
  <si>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</si>
  <si>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</si>
  <si>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</si>
  <si>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</si>
  <si>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</si>
  <si>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</si>
  <si>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</si>
  <si>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</si>
  <si>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</si>
  <si>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</si>
  <si>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</si>
  <si>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</si>
  <si>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</si>
  <si>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</si>
  <si>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</si>
  <si>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</si>
  <si>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</si>
  <si>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</si>
  <si>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</si>
  <si>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</si>
  <si>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</si>
  <si>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</si>
  <si>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</si>
  <si>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</si>
  <si>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</si>
  <si>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</si>
  <si>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</si>
  <si>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</si>
  <si>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</si>
  <si>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</si>
  <si>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</si>
  <si>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</si>
  <si>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</si>
  <si>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</si>
  <si>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</si>
  <si>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</si>
  <si>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</si>
  <si>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</si>
  <si>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</si>
  <si>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</si>
  <si>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</si>
  <si>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</si>
  <si>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</si>
  <si>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</si>
  <si>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</si>
  <si>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</si>
  <si>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</si>
  <si>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</si>
  <si>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</si>
  <si>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</si>
  <si>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</si>
  <si>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</si>
  <si>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</si>
  <si>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</si>
  <si>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</si>
  <si>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</si>
  <si>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</si>
  <si>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</si>
  <si>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</si>
  <si>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</si>
  <si>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</si>
  <si>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</si>
  <si>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</si>
  <si>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</si>
  <si>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</si>
  <si>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</si>
  <si>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</si>
  <si>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</si>
  <si>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</si>
  <si>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</si>
  <si>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</si>
  <si>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</si>
  <si>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</si>
  <si>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</si>
  <si>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</si>
  <si>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</si>
  <si>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</si>
  <si>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</si>
  <si>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</si>
  <si>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</si>
  <si>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</si>
  <si>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</si>
  <si>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</si>
  <si>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</si>
  <si>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</si>
  <si>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</si>
  <si>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</si>
  <si>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</si>
  <si>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</si>
  <si>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</si>
  <si>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</si>
  <si>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</si>
  <si>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</si>
  <si>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</si>
  <si>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</si>
  <si>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</si>
  <si>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</si>
  <si>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</si>
  <si>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</si>
  <si>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</si>
  <si>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</si>
  <si>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</si>
  <si>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</si>
  <si>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</si>
  <si>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</si>
  <si>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</si>
  <si>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</si>
  <si>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</si>
  <si>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</si>
  <si>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</si>
  <si>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</si>
  <si>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</si>
  <si>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</si>
  <si>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</si>
  <si>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</si>
  <si>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</si>
  <si>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</si>
  <si>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</si>
  <si>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</si>
  <si>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</si>
  <si>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</si>
  <si>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</si>
  <si>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</si>
  <si>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</si>
  <si>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</si>
  <si>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</si>
  <si>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</si>
  <si>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</si>
  <si>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</si>
  <si>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</si>
  <si>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</si>
  <si>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</si>
  <si>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</si>
  <si>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</si>
  <si>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</si>
  <si>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</si>
  <si>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</si>
  <si>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</si>
  <si>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</si>
  <si>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</si>
  <si>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</si>
  <si>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</si>
  <si>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</si>
  <si>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</si>
  <si>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</si>
  <si>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</si>
  <si>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</si>
  <si>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</si>
  <si>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</si>
  <si>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</si>
  <si>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</si>
  <si>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</si>
  <si>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</si>
  <si>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</si>
  <si>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</si>
  <si>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</si>
  <si>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</si>
  <si>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</si>
  <si>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</si>
  <si>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</si>
  <si>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</si>
  <si>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</si>
  <si>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</si>
  <si>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</si>
  <si>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</si>
  <si>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</si>
  <si>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</si>
  <si>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</si>
  <si>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</si>
  <si>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</si>
  <si>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</si>
  <si>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</si>
  <si>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</si>
  <si>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</si>
  <si>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</si>
  <si>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</si>
  <si>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</si>
  <si>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</si>
  <si>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</si>
  <si>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</si>
  <si>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</si>
  <si>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</si>
  <si>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</si>
  <si>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</si>
  <si>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</si>
  <si>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</si>
  <si>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</si>
  <si>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</si>
  <si>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</si>
  <si>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</si>
  <si>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</si>
  <si>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</si>
  <si>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</si>
  <si>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</si>
  <si>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</si>
  <si>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</si>
  <si>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</si>
  <si>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</si>
  <si>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</si>
  <si>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</si>
  <si>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</si>
  <si>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</si>
  <si>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</si>
  <si>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</si>
  <si>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</si>
  <si>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</si>
  <si>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</si>
  <si>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</si>
  <si>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</si>
  <si>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</si>
  <si>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</si>
  <si>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</si>
  <si>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</si>
  <si>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</si>
  <si>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</si>
  <si>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</si>
  <si>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</si>
  <si>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</si>
  <si>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</si>
  <si>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</si>
  <si>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</si>
  <si>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</si>
  <si>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</si>
  <si>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</si>
  <si>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</si>
  <si>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</si>
  <si>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</si>
  <si>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</si>
  <si>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</si>
  <si>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</si>
  <si>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</si>
  <si>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</si>
  <si>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</si>
  <si>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</si>
  <si>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</si>
  <si>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</si>
  <si>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</si>
  <si>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</si>
  <si>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</si>
  <si>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</si>
  <si>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</si>
  <si>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</si>
  <si>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</si>
  <si>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</si>
  <si>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</si>
  <si>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</si>
  <si>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</si>
  <si>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</si>
  <si>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</si>
  <si>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</si>
  <si>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</si>
  <si>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</si>
  <si>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</si>
  <si>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</si>
  <si>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</si>
  <si>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</si>
  <si>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</si>
  <si>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</si>
  <si>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</si>
  <si>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</si>
  <si>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</si>
  <si>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</si>
  <si>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</si>
  <si>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</si>
  <si>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</si>
  <si>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</si>
  <si>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</si>
  <si>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</si>
  <si>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</si>
  <si>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</si>
  <si>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</si>
  <si>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</si>
  <si>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</si>
  <si>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</si>
  <si>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</si>
  <si>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</si>
  <si>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</si>
  <si>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</si>
  <si>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</si>
  <si>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</si>
  <si>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</si>
  <si>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</si>
  <si>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</si>
  <si>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</si>
  <si>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</si>
  <si>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</si>
  <si>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</si>
  <si>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</si>
  <si>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</si>
  <si>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</si>
  <si>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</si>
  <si>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</si>
  <si>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</si>
  <si>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</si>
  <si>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</si>
  <si>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</si>
  <si>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</si>
  <si>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</si>
  <si>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</si>
  <si>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</si>
  <si>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</si>
  <si>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</si>
  <si>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</si>
  <si>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</si>
  <si>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</si>
  <si>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</si>
  <si>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</si>
  <si>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</si>
  <si>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</si>
  <si>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</si>
  <si>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</si>
  <si>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</si>
  <si>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</si>
  <si>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</si>
  <si>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</si>
  <si>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</si>
  <si>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</si>
  <si>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</si>
  <si>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</si>
  <si>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</si>
  <si>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</si>
  <si>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</si>
  <si>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</si>
  <si>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</si>
  <si>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</si>
  <si>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</si>
  <si>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</si>
  <si>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</si>
  <si>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</si>
  <si>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</si>
  <si>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</si>
  <si>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</si>
  <si>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</si>
  <si>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</si>
  <si>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</si>
  <si>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</si>
  <si>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</si>
  <si>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</si>
  <si>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</si>
  <si>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</si>
  <si>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</si>
  <si>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</si>
  <si>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</si>
  <si>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</si>
  <si>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</si>
  <si>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</si>
  <si>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</si>
  <si>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</si>
  <si>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</si>
  <si>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</si>
  <si>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</si>
  <si>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</si>
  <si>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</si>
  <si>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</si>
  <si>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</si>
  <si>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</si>
  <si>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</si>
  <si>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</si>
  <si>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</si>
  <si>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</si>
  <si>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</si>
  <si>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</si>
  <si>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</si>
  <si>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</si>
  <si>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</si>
  <si>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</si>
  <si>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</si>
  <si>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</si>
  <si>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</si>
  <si>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</si>
  <si>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</si>
  <si>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</si>
  <si>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</si>
  <si>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</si>
  <si>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</si>
  <si>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</si>
  <si>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</si>
  <si>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</si>
  <si>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</si>
  <si>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</si>
  <si>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</si>
  <si>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</si>
  <si>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</si>
  <si>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</si>
  <si>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</si>
  <si>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</si>
  <si>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</si>
  <si>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</si>
  <si>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</si>
  <si>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</si>
  <si>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</si>
  <si>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</si>
  <si>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</si>
  <si>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</si>
  <si>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</si>
  <si>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</si>
  <si>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</si>
  <si>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</si>
  <si>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</si>
  <si>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</si>
  <si>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</si>
  <si>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</si>
  <si>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</si>
  <si>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</si>
  <si>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</si>
  <si>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</si>
  <si>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</si>
  <si>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</si>
  <si>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</si>
  <si>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</si>
  <si>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</si>
  <si>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</si>
  <si>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</si>
  <si>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</si>
  <si>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</si>
  <si>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</si>
  <si>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</si>
  <si>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</si>
  <si>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</si>
  <si>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</si>
  <si>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</si>
  <si>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</si>
  <si>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</si>
  <si>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</si>
  <si>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</si>
  <si>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</si>
  <si>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</si>
  <si>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</si>
  <si>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</si>
  <si>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</si>
  <si>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</si>
  <si>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</si>
  <si>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</si>
  <si>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</si>
  <si>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</si>
  <si>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</si>
  <si>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</si>
  <si>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</si>
  <si>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</si>
  <si>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</si>
  <si>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</si>
  <si>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</si>
  <si>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</si>
  <si>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</si>
  <si>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</si>
  <si>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</si>
  <si>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</si>
  <si>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</si>
  <si>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</si>
  <si>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</si>
  <si>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</si>
  <si>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</si>
  <si>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</si>
  <si>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</si>
  <si>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</si>
  <si>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</si>
  <si>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</si>
  <si>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</si>
  <si>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</si>
  <si>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</si>
  <si>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</si>
  <si>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</si>
  <si>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</si>
  <si>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</si>
  <si>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</si>
  <si>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</si>
  <si>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</si>
  <si>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</si>
  <si>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</si>
  <si>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</si>
  <si>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</si>
  <si>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</si>
  <si>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</si>
  <si>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</si>
  <si>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</si>
  <si>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</si>
  <si>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</si>
  <si>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</si>
  <si>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</si>
  <si>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</si>
  <si>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</si>
  <si>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</si>
  <si>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</si>
  <si>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</si>
  <si>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</si>
  <si>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</si>
  <si>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</si>
  <si>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</si>
  <si>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</si>
  <si>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</si>
  <si>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</si>
  <si>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</si>
  <si>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</si>
  <si>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</si>
  <si>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</si>
  <si>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</si>
  <si>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</si>
  <si>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</si>
  <si>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</si>
  <si>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</si>
  <si>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</si>
  <si>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</si>
  <si>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</si>
  <si>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</si>
  <si>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</si>
  <si>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</si>
  <si>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</si>
  <si>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</si>
  <si>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</si>
  <si>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</si>
  <si>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</si>
  <si>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</si>
  <si>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</si>
  <si>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</si>
  <si>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</si>
  <si>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</si>
  <si>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</si>
  <si>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</si>
  <si>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</si>
  <si>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</si>
  <si>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</si>
  <si>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</si>
  <si>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</si>
  <si>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</si>
  <si>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</si>
  <si>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</si>
  <si>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</si>
  <si>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</si>
  <si>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</si>
  <si>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</si>
  <si>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</si>
  <si>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</si>
  <si>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</si>
  <si>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</si>
  <si>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</si>
  <si>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</si>
  <si>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</si>
  <si>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</si>
  <si>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</si>
  <si>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</si>
  <si>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</si>
  <si>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</si>
  <si>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</si>
  <si>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</si>
  <si>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</si>
  <si>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</si>
  <si>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</si>
  <si>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</si>
  <si>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</si>
  <si>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</si>
  <si>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</si>
  <si>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</si>
  <si>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</si>
  <si>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</si>
  <si>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</si>
  <si>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</si>
  <si>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</si>
  <si>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</si>
  <si>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</si>
  <si>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</si>
  <si>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</si>
  <si>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</si>
  <si>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</si>
  <si>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</si>
  <si>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</si>
  <si>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</si>
  <si>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</si>
  <si>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</si>
  <si>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</si>
  <si>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</si>
  <si>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</si>
  <si>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</si>
  <si>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</si>
  <si>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</si>
  <si>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</si>
  <si>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</si>
  <si>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</si>
  <si>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</si>
  <si>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</si>
  <si>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</si>
  <si>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</si>
  <si>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</si>
  <si>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</si>
  <si>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</si>
  <si>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</si>
  <si>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</si>
  <si>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</si>
  <si>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</si>
  <si>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</si>
  <si>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</si>
  <si>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</si>
  <si>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</si>
  <si>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</si>
  <si>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</si>
  <si>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</si>
  <si>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</si>
  <si>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</si>
  <si>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</si>
  <si>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</si>
  <si>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</si>
  <si>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</si>
  <si>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</si>
  <si>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</si>
  <si>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</si>
  <si>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</si>
  <si>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</si>
  <si>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</si>
  <si>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</si>
  <si>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</si>
  <si>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</si>
  <si>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</si>
  <si>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</si>
  <si>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</si>
  <si>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</si>
  <si>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</si>
  <si>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</si>
  <si>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</si>
  <si>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</si>
  <si>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</si>
  <si>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</si>
  <si>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</si>
  <si>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</si>
  <si>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</si>
  <si>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</si>
  <si>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</si>
  <si>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</si>
  <si>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</si>
  <si>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</si>
  <si>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</si>
  <si>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</si>
  <si>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</si>
  <si>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</si>
  <si>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</si>
  <si>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</si>
  <si>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</si>
  <si>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</si>
  <si>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</si>
  <si>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</si>
  <si>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</si>
  <si>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</si>
  <si>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</si>
  <si>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</si>
  <si>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</si>
  <si>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</si>
  <si>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</si>
  <si>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</si>
  <si>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</si>
  <si>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</si>
  <si>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</si>
  <si>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</si>
  <si>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</si>
  <si>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</si>
  <si>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</si>
  <si>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</si>
  <si>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</si>
  <si>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</si>
  <si>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</si>
  <si>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</si>
  <si>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</si>
  <si>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</si>
  <si>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</si>
  <si>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</si>
  <si>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</si>
  <si>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</si>
  <si>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</si>
  <si>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</si>
  <si>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</si>
  <si>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</si>
  <si>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</si>
  <si>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</si>
  <si>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</si>
  <si>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</si>
  <si>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</si>
  <si>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</si>
  <si>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</si>
  <si>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</si>
  <si>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</si>
  <si>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</si>
  <si>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</si>
  <si>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</si>
  <si>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</si>
  <si>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</si>
  <si>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</si>
  <si>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</si>
  <si>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</si>
  <si>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</si>
  <si>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</si>
  <si>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</si>
  <si>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</si>
  <si>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</si>
  <si>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</si>
  <si>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</si>
  <si>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</si>
  <si>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</si>
  <si>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</si>
  <si>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</si>
  <si>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</si>
  <si>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</si>
  <si>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</si>
  <si>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</si>
  <si>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</si>
  <si>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</si>
  <si>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</si>
  <si>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</si>
  <si>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</si>
  <si>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</si>
  <si>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</si>
  <si>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</si>
  <si>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</si>
  <si>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</si>
  <si>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</si>
  <si>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</si>
  <si>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</si>
  <si>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</si>
  <si>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</si>
  <si>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</si>
  <si>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</si>
  <si>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</si>
  <si>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</si>
  <si>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</si>
  <si>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</si>
  <si>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</si>
  <si>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</si>
  <si>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</si>
  <si>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</si>
  <si>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</si>
  <si>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</si>
  <si>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</si>
  <si>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</si>
  <si>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</si>
  <si>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</si>
  <si>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</si>
  <si>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</si>
  <si>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</si>
  <si>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</si>
  <si>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</si>
  <si>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</si>
  <si>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</si>
  <si>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</si>
  <si>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</si>
  <si>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</si>
  <si>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</si>
  <si>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</si>
  <si>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</si>
  <si>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</si>
  <si>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</si>
  <si>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</si>
  <si>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</si>
  <si>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</si>
  <si>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</si>
  <si>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</si>
  <si>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</si>
  <si>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</si>
  <si>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</si>
  <si>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</si>
  <si>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</si>
  <si>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</si>
  <si>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</si>
  <si>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</si>
  <si>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</si>
  <si>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</si>
  <si>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</si>
  <si>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</si>
  <si>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</si>
  <si>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</si>
  <si>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</si>
  <si>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</si>
  <si>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</si>
  <si>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</si>
  <si>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</si>
  <si>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</si>
  <si>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</si>
  <si>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</si>
  <si>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</si>
  <si>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</si>
  <si>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</si>
  <si>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</si>
  <si>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</si>
  <si>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</si>
  <si>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</si>
  <si>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</si>
  <si>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</si>
  <si>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</si>
  <si>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</si>
  <si>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</si>
  <si>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</si>
  <si>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</si>
  <si>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</si>
  <si>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</si>
  <si>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</si>
  <si>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</si>
  <si>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</si>
  <si>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</si>
  <si>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</si>
  <si>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</si>
  <si>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</si>
  <si>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</si>
  <si>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</si>
  <si>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</si>
  <si>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</si>
  <si>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</si>
  <si>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</si>
  <si>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</si>
  <si>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</si>
  <si>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</si>
  <si>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</si>
  <si>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</si>
  <si>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</si>
  <si>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</si>
  <si>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</si>
  <si>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</si>
  <si>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</si>
  <si>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</si>
  <si>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</si>
  <si>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</si>
  <si>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</si>
  <si>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</si>
  <si>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</si>
  <si>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</si>
  <si>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</si>
  <si>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</si>
  <si>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</si>
  <si>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</si>
  <si>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</si>
  <si>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</si>
  <si>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</si>
  <si>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</si>
  <si>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</si>
  <si>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</si>
  <si>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</si>
  <si>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</si>
  <si>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</si>
  <si>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</si>
  <si>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</si>
  <si>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</si>
  <si>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</si>
  <si>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</si>
  <si>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</si>
  <si>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</si>
  <si>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</si>
  <si>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</si>
  <si>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</si>
  <si>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</si>
  <si>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</si>
  <si>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</si>
  <si>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</si>
  <si>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</si>
  <si>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</si>
  <si>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</si>
  <si>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</si>
  <si>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</si>
  <si>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</si>
  <si>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</si>
  <si>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</si>
  <si>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</si>
  <si>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</si>
  <si>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</si>
  <si>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</si>
  <si>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</si>
  <si>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</si>
  <si>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</si>
  <si>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</si>
  <si>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</si>
  <si>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</si>
  <si>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</si>
  <si>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</si>
  <si>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</si>
  <si>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</si>
  <si>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</si>
  <si>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</si>
  <si>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</si>
  <si>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</si>
  <si>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</si>
  <si>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</si>
  <si>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</si>
  <si>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</si>
  <si>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</si>
  <si>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</si>
  <si>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</si>
  <si>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</si>
  <si>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</si>
  <si>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</si>
  <si>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</si>
  <si>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</si>
  <si>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</si>
  <si>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</si>
  <si>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</si>
  <si>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</si>
  <si>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</si>
  <si>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</si>
  <si>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</si>
  <si>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</si>
  <si>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</si>
  <si>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</si>
  <si>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</si>
  <si>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</si>
  <si>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</si>
  <si>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</si>
  <si>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</si>
  <si>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</si>
  <si>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</si>
  <si>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</si>
  <si>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</si>
  <si>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</si>
  <si>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</si>
  <si>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</si>
  <si>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</si>
  <si>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</si>
  <si>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</si>
  <si>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</si>
  <si>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</si>
  <si>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</si>
  <si>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</si>
  <si>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</si>
  <si>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</si>
  <si>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</si>
  <si>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</si>
  <si>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</si>
  <si>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</si>
  <si>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</si>
  <si>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</si>
  <si>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</si>
  <si>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</si>
  <si>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</si>
  <si>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</si>
  <si>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</si>
  <si>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</si>
  <si>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</si>
  <si>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</si>
  <si>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</si>
  <si>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</si>
  <si>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</si>
  <si>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</si>
  <si>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</si>
  <si>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</si>
  <si>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</si>
  <si>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</si>
  <si>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</si>
  <si>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</si>
  <si>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</si>
  <si>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</si>
  <si>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</si>
  <si>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</si>
  <si>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</si>
  <si>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</si>
  <si>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</si>
  <si>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</si>
  <si>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</si>
  <si>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</si>
  <si>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</si>
  <si>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</si>
  <si>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</si>
  <si>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</si>
  <si>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</si>
  <si>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</si>
  <si>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</si>
  <si>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</si>
  <si>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</si>
  <si>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</si>
  <si>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</si>
  <si>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</si>
  <si>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</si>
  <si>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</si>
  <si>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</si>
  <si>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</si>
  <si>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</si>
  <si>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</si>
  <si>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</si>
  <si>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</si>
  <si>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</si>
  <si>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</si>
  <si>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</si>
  <si>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</si>
  <si>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</si>
  <si>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</si>
  <si>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</si>
  <si>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</si>
  <si>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</si>
  <si>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</si>
  <si>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</si>
  <si>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</si>
  <si>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</si>
  <si>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</si>
  <si>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</si>
  <si>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</si>
  <si>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</si>
  <si>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</si>
  <si>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</si>
  <si>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</si>
  <si>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</si>
  <si>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</si>
  <si>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</si>
  <si>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</si>
  <si>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</si>
  <si>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</si>
  <si>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</si>
  <si>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</si>
  <si>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</si>
  <si>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</si>
  <si>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</si>
  <si>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</si>
  <si>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</si>
  <si>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</si>
  <si>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</si>
  <si>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</si>
  <si>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</si>
  <si>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</si>
  <si>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</si>
  <si>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</si>
  <si>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</si>
  <si>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</si>
  <si>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</si>
  <si>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</si>
  <si>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</si>
  <si>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</si>
  <si>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</si>
  <si>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</si>
  <si>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</si>
  <si>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</si>
  <si>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</si>
  <si>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</si>
  <si>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</si>
  <si>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</si>
  <si>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</si>
  <si>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</si>
  <si>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</si>
  <si>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</si>
  <si>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</si>
  <si>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</si>
  <si>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</si>
  <si>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</si>
  <si>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</si>
  <si>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</si>
  <si>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</si>
  <si>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</si>
  <si>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</si>
  <si>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</si>
  <si>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</si>
  <si>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</si>
  <si>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</si>
  <si>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</si>
  <si>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</si>
  <si>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</si>
  <si>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</si>
  <si>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</si>
  <si>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</si>
  <si>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</si>
  <si>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</si>
  <si>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</si>
  <si>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</si>
  <si>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</si>
  <si>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</si>
  <si>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</si>
  <si>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</si>
  <si>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</si>
  <si>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</si>
  <si>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</si>
  <si>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</si>
  <si>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</si>
  <si>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</si>
  <si>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</si>
  <si>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</si>
  <si>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</si>
  <si>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</si>
  <si>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</si>
  <si>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</si>
  <si>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</si>
  <si>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</si>
  <si>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</si>
  <si>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</si>
  <si>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</si>
  <si>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</si>
  <si>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</si>
  <si>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</si>
  <si>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</si>
  <si>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</si>
  <si>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</si>
  <si>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</si>
  <si>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</si>
  <si>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</si>
  <si>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</si>
  <si>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</si>
  <si>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</si>
  <si>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</si>
  <si>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</si>
  <si>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</si>
  <si>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</si>
  <si>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</si>
  <si>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</si>
  <si>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</si>
  <si>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</si>
  <si>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</si>
  <si>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</si>
  <si>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</si>
  <si>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</si>
  <si>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</si>
  <si>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</si>
  <si>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</si>
  <si>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</si>
  <si>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</si>
  <si>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</si>
  <si>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</si>
  <si>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</si>
  <si>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</si>
  <si>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</si>
  <si>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</si>
  <si>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</si>
  <si>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</si>
  <si>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</si>
  <si>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</si>
  <si>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</si>
  <si>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</si>
  <si>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</si>
  <si>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</si>
  <si>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</si>
  <si>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</si>
  <si>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</si>
  <si>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</si>
  <si>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</si>
  <si>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</si>
  <si>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</si>
  <si>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</si>
  <si>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</si>
  <si>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</si>
  <si>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</si>
  <si>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</si>
  <si>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</si>
  <si>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</si>
  <si>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</si>
  <si>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</si>
  <si>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</si>
  <si>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</si>
  <si>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</si>
  <si>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</si>
  <si>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</si>
  <si>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</si>
  <si>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</si>
  <si>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</si>
  <si>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</si>
  <si>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</si>
  <si>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</si>
  <si>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</si>
  <si>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</si>
  <si>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</si>
  <si>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</si>
  <si>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</si>
  <si>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</si>
  <si>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</si>
  <si>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</si>
  <si>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</si>
  <si>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</si>
  <si>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</si>
  <si>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</si>
  <si>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</si>
  <si>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</si>
  <si>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</si>
  <si>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</si>
  <si>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</si>
  <si>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</si>
  <si>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</si>
  <si>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</si>
  <si>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</si>
  <si>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</si>
  <si>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</si>
  <si>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</si>
  <si>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</si>
  <si>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</si>
  <si>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</si>
  <si>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</si>
  <si>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</si>
  <si>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</si>
  <si>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</si>
  <si>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</si>
  <si>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</si>
  <si>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</si>
  <si>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</si>
  <si>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</si>
  <si>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</si>
  <si>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</si>
  <si>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</si>
  <si>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</si>
  <si>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</si>
  <si>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</si>
  <si>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</si>
  <si>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</si>
  <si>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</si>
  <si>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</si>
  <si>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</si>
  <si>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</si>
  <si>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</si>
  <si>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</si>
  <si>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</si>
  <si>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</si>
  <si>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</si>
  <si>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</si>
  <si>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</si>
  <si>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</si>
  <si>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</si>
  <si>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</si>
  <si>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</si>
  <si>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</si>
  <si>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</si>
  <si>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</si>
  <si>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</si>
  <si>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</si>
  <si>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</si>
  <si>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</si>
  <si>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</si>
  <si>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</si>
  <si>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</si>
  <si>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</si>
  <si>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</si>
  <si>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</si>
  <si>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</si>
  <si>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</si>
  <si>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</si>
  <si>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</si>
  <si>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</si>
  <si>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</si>
  <si>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</si>
  <si>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</si>
  <si>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</si>
  <si>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</si>
  <si>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</si>
  <si>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</si>
  <si>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</si>
  <si>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</si>
  <si>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</si>
  <si>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</si>
  <si>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</si>
  <si>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</si>
  <si>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</si>
  <si>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</si>
  <si>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</si>
  <si>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</si>
  <si>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</si>
  <si>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</si>
  <si>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</si>
  <si>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</si>
  <si>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</si>
  <si>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</si>
  <si>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</si>
  <si>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</si>
  <si>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</si>
  <si>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</si>
  <si>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</si>
  <si>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</si>
  <si>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</si>
  <si>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</si>
  <si>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</si>
  <si>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</si>
  <si>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</si>
  <si>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</si>
  <si>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</si>
  <si>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</si>
  <si>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</si>
  <si>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</si>
  <si>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</si>
  <si>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</si>
  <si>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</si>
  <si>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</si>
  <si>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</si>
  <si>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</si>
  <si>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</si>
  <si>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</si>
  <si>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</si>
  <si>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</si>
  <si>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</si>
  <si>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</si>
  <si>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</si>
  <si>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</si>
  <si>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</si>
  <si>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</si>
  <si>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</si>
  <si>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</si>
  <si>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</si>
  <si>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</si>
  <si>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</si>
  <si>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</si>
  <si>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</si>
  <si>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</si>
  <si>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</si>
  <si>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</si>
  <si>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</si>
  <si>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</si>
  <si>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</si>
  <si>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</si>
  <si>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</si>
  <si>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</si>
  <si>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</si>
  <si>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</si>
  <si>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</si>
  <si>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</si>
  <si>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</si>
  <si>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</si>
  <si>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</si>
  <si>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</si>
  <si>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</si>
  <si>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</si>
  <si>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</si>
  <si>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</si>
  <si>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</si>
  <si>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</si>
  <si>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</si>
  <si>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</si>
  <si>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</si>
  <si>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</si>
  <si>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</si>
  <si>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</si>
  <si>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</si>
  <si>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</si>
  <si>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</si>
  <si>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</si>
  <si>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</si>
  <si>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</si>
  <si>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</si>
  <si>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</si>
  <si>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</si>
  <si>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</si>
  <si>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</si>
  <si>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</si>
  <si>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</si>
  <si>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</si>
  <si>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</si>
  <si>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</si>
  <si>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</si>
  <si>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</si>
  <si>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</si>
  <si>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</si>
  <si>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</si>
  <si>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</si>
  <si>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</si>
  <si>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</si>
  <si>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</si>
  <si>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</si>
  <si>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</si>
  <si>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</si>
  <si>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</si>
  <si>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</si>
  <si>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</si>
  <si>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</si>
  <si>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</si>
  <si>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</si>
  <si>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</si>
  <si>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</si>
  <si>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</si>
  <si>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</si>
  <si>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</si>
  <si>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</si>
  <si>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</si>
  <si>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</si>
  <si>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</si>
  <si>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</si>
  <si>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</si>
  <si>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</si>
  <si>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</si>
  <si>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</si>
  <si>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</si>
  <si>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</si>
  <si>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</si>
  <si>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</si>
  <si>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</si>
  <si>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</si>
  <si>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</si>
  <si>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</si>
  <si>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</si>
  <si>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</si>
  <si>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</si>
  <si>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</si>
  <si>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</si>
  <si>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</si>
  <si>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</si>
  <si>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</si>
  <si>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</si>
  <si>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</si>
  <si>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</si>
  <si>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</si>
  <si>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</si>
  <si>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</si>
  <si>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</si>
  <si>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</si>
  <si>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</si>
  <si>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</si>
  <si>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</si>
  <si>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</si>
  <si>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</si>
  <si>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</si>
  <si>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</si>
  <si>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</si>
  <si>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</si>
  <si>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</si>
  <si>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</si>
  <si>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</si>
  <si>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</si>
  <si>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</si>
  <si>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</si>
  <si>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</si>
  <si>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</si>
  <si>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</si>
  <si>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</si>
  <si>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</si>
  <si>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</si>
  <si>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</si>
  <si>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</si>
  <si>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</si>
  <si>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</si>
  <si>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</si>
  <si>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</si>
  <si>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</si>
  <si>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</si>
  <si>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</si>
  <si>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</si>
  <si>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</si>
  <si>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</si>
  <si>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</si>
  <si>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</si>
  <si>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</si>
  <si>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</si>
  <si>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</si>
  <si>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</si>
  <si>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</si>
  <si>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</si>
  <si>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</si>
  <si>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</si>
  <si>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</si>
  <si>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</si>
  <si>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</si>
  <si>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</si>
  <si>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</si>
  <si>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</si>
  <si>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</si>
  <si>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</si>
  <si>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</si>
  <si>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</si>
  <si>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</si>
  <si>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</si>
  <si>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</si>
  <si>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</si>
  <si>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</si>
  <si>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</si>
  <si>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</si>
  <si>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</si>
  <si>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</si>
  <si>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</si>
  <si>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</si>
  <si>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</si>
  <si>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</si>
  <si>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</si>
  <si>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</si>
  <si>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</si>
  <si>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</si>
  <si>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</si>
  <si>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</si>
  <si>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</si>
  <si>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</si>
  <si>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</si>
  <si>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</si>
  <si>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</si>
  <si>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</si>
  <si>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</si>
  <si>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</si>
  <si>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</si>
  <si>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</si>
  <si>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</si>
  <si>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</si>
  <si>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</si>
  <si>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</si>
  <si>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</si>
  <si>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</si>
  <si>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</si>
  <si>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</si>
  <si>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</si>
  <si>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</si>
  <si>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</si>
  <si>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</si>
  <si>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</si>
  <si>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</si>
  <si>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</si>
  <si>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</si>
  <si>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</si>
  <si>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</si>
  <si>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</si>
  <si>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</si>
  <si>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</si>
  <si>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</si>
  <si>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</si>
  <si>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</si>
  <si>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</si>
  <si>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</si>
  <si>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</si>
  <si>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</si>
  <si>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</si>
  <si>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</si>
  <si>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</si>
  <si>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</si>
  <si>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</si>
  <si>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</si>
  <si>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</si>
  <si>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</si>
  <si>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</si>
  <si>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</si>
  <si>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</si>
  <si>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</si>
  <si>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</si>
  <si>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</si>
  <si>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</si>
  <si>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</si>
  <si>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</si>
  <si>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</si>
  <si>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</si>
  <si>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</si>
  <si>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</si>
  <si>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</si>
  <si>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</si>
  <si>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</si>
  <si>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</si>
  <si>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</si>
  <si>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</si>
  <si>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</si>
  <si>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</si>
  <si>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</si>
  <si>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</si>
  <si>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</si>
  <si>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</si>
  <si>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</si>
  <si>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</si>
  <si>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</si>
  <si>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</si>
  <si>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</si>
  <si>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</si>
  <si>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</si>
  <si>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</si>
  <si>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</si>
  <si>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</si>
  <si>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</si>
  <si>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</si>
  <si>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</si>
  <si>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</si>
  <si>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</si>
  <si>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</si>
  <si>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</si>
  <si>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</si>
  <si>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</si>
  <si>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</si>
  <si>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</si>
  <si>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</si>
  <si>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</si>
  <si>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</si>
  <si>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</si>
  <si>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</si>
  <si>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</si>
  <si>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</si>
  <si>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</si>
  <si>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</si>
  <si>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</si>
  <si>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</si>
  <si>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</si>
  <si>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</si>
  <si>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</si>
  <si>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</si>
  <si>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</si>
  <si>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</si>
  <si>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</si>
  <si>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</si>
  <si>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</si>
  <si>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</si>
  <si>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</si>
  <si>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</si>
  <si>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</si>
  <si>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</si>
  <si>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</si>
  <si>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</si>
  <si>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</si>
  <si>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</si>
  <si>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</si>
  <si>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</si>
  <si>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</si>
  <si>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</si>
  <si>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</si>
  <si>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</si>
  <si>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</si>
  <si>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</si>
  <si>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</si>
  <si>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</si>
  <si>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</si>
  <si>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</si>
  <si>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</si>
  <si>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</si>
  <si>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</si>
  <si>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</si>
  <si>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</si>
  <si>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</si>
  <si>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</si>
  <si>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</si>
  <si>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</si>
  <si>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</si>
  <si>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</si>
  <si>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</si>
  <si>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</si>
  <si>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</si>
  <si>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</si>
  <si>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</si>
  <si>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</si>
  <si>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</si>
  <si>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</si>
  <si>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</si>
  <si>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</si>
  <si>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</si>
  <si>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</si>
  <si>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</si>
  <si>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</si>
  <si>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</si>
  <si>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</si>
  <si>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</si>
  <si>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</si>
  <si>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</si>
  <si>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</si>
  <si>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</si>
  <si>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</si>
  <si>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</si>
  <si>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</si>
  <si>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</si>
  <si>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</si>
  <si>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</si>
  <si>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</si>
  <si>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</si>
  <si>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</si>
  <si>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</si>
  <si>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</si>
  <si>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</si>
  <si>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</si>
  <si>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</si>
  <si>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</si>
  <si>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</si>
  <si>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</si>
  <si>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</si>
  <si>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</si>
  <si>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</si>
  <si>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</si>
  <si>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</si>
  <si>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</si>
  <si>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</si>
  <si>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</si>
  <si>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</si>
  <si>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</si>
  <si>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</si>
  <si>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</si>
  <si>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</si>
  <si>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</si>
  <si>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</si>
  <si>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</si>
  <si>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</si>
  <si>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</si>
  <si>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</si>
  <si>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</si>
  <si>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</si>
  <si>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</si>
  <si>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</si>
  <si>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</si>
  <si>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</si>
  <si>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</si>
  <si>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</si>
  <si>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</si>
  <si>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</si>
  <si>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</si>
  <si>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</si>
  <si>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</si>
  <si>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</si>
  <si>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</si>
  <si>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</si>
  <si>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</si>
  <si>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</si>
  <si>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</si>
  <si>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</si>
  <si>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</si>
  <si>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</si>
  <si>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</si>
  <si>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</si>
  <si>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</si>
  <si>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</si>
  <si>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</si>
  <si>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</si>
  <si>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</si>
  <si>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</si>
  <si>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</si>
  <si>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</si>
  <si>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</si>
  <si>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</si>
  <si>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</si>
  <si>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</si>
  <si>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</si>
  <si>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</si>
  <si>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</si>
  <si>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</si>
  <si>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</si>
  <si>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</si>
  <si>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</si>
  <si>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</si>
  <si>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</si>
  <si>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</si>
  <si>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</si>
  <si>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</si>
  <si>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</si>
  <si>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</si>
  <si>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</si>
  <si>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</si>
  <si>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</si>
  <si>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</si>
  <si>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</si>
  <si>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</si>
  <si>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</si>
  <si>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</si>
  <si>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</si>
  <si>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</si>
  <si>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</si>
  <si>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</si>
  <si>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</si>
  <si>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</si>
  <si>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</si>
  <si>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</si>
  <si>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</si>
  <si>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</si>
  <si>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</si>
  <si>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</si>
  <si>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</si>
  <si>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</si>
  <si>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</si>
  <si>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</si>
  <si>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</si>
  <si>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</si>
  <si>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</si>
  <si>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</si>
  <si>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</si>
  <si>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</si>
  <si>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</si>
  <si>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</si>
  <si>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</si>
  <si>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</si>
  <si>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</si>
  <si>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</si>
  <si>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</si>
  <si>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</si>
  <si>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</si>
  <si>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</si>
  <si>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</si>
  <si>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</si>
  <si>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</si>
  <si>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</si>
  <si>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</si>
  <si>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</si>
  <si>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</si>
  <si>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</si>
  <si>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</si>
  <si>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</si>
  <si>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</si>
  <si>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</si>
  <si>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</si>
  <si>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</si>
  <si>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</si>
  <si>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</si>
  <si>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</si>
  <si>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</si>
  <si>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</si>
  <si>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</si>
  <si>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</si>
  <si>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</si>
  <si>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</si>
  <si>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</si>
  <si>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</si>
  <si>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</si>
  <si>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</si>
  <si>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</si>
  <si>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</si>
  <si>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</si>
  <si>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</si>
  <si>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</si>
  <si>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</si>
  <si>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</si>
  <si>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</si>
  <si>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</si>
  <si>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</si>
  <si>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</si>
  <si>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</si>
  <si>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</si>
  <si>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</si>
  <si>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</si>
  <si>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</si>
  <si>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</si>
  <si>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</si>
  <si>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</si>
  <si>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</si>
  <si>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</si>
  <si>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</si>
  <si>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</si>
  <si>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</si>
  <si>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</si>
  <si>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</si>
  <si>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</si>
  <si>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</si>
  <si>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</si>
  <si>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</si>
  <si>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</si>
  <si>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</si>
  <si>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</si>
  <si>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</si>
  <si>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</si>
  <si>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</si>
  <si>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</si>
  <si>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</si>
  <si>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</si>
  <si>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</si>
  <si>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</si>
  <si>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</si>
  <si>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</si>
  <si>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</si>
  <si>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</si>
  <si>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</si>
  <si>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</si>
  <si>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</si>
  <si>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</si>
  <si>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</si>
  <si>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</si>
  <si>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</si>
  <si>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</si>
  <si>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</si>
  <si>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</si>
  <si>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</si>
  <si>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</si>
  <si>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</si>
  <si>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</si>
  <si>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</si>
  <si>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</si>
  <si>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</si>
  <si>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</si>
  <si>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</si>
  <si>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</si>
  <si>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</si>
  <si>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</si>
  <si>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</si>
  <si>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</si>
  <si>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</si>
  <si>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</si>
  <si>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</si>
  <si>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</si>
  <si>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</si>
  <si>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</si>
  <si>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</si>
  <si>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</si>
  <si>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</si>
  <si>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</si>
  <si>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</si>
  <si>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</si>
  <si>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</si>
  <si>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</si>
  <si>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</si>
  <si>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</si>
  <si>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</si>
  <si>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</si>
  <si>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</si>
  <si>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</si>
  <si>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</si>
  <si>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</si>
  <si>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</si>
  <si>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</si>
  <si>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</si>
  <si>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</si>
  <si>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</si>
  <si>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</si>
  <si>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</si>
  <si>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</si>
  <si>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</si>
  <si>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</si>
  <si>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</si>
  <si>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</si>
  <si>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</si>
  <si>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</si>
  <si>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</si>
  <si>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</si>
  <si>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</si>
  <si>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</si>
  <si>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</si>
  <si>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</si>
  <si>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</si>
  <si>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</si>
  <si>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</si>
  <si>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</si>
  <si>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</si>
  <si>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</si>
  <si>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</si>
  <si>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</si>
  <si>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</si>
  <si>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</si>
  <si>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</si>
  <si>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</si>
  <si>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</si>
  <si>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</si>
  <si>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</si>
  <si>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</si>
  <si>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</si>
  <si>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</si>
  <si>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</si>
  <si>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</si>
  <si>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</si>
  <si>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</si>
  <si>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</si>
  <si>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</si>
  <si>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</si>
  <si>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</si>
  <si>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</si>
  <si>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</si>
  <si>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</si>
  <si>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</si>
  <si>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</si>
  <si>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</si>
  <si>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</si>
  <si>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</si>
  <si>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</si>
  <si>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</si>
  <si>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</si>
  <si>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</si>
  <si>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</si>
  <si>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</si>
  <si>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</si>
  <si>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</si>
  <si>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</si>
  <si>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</si>
  <si>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</si>
  <si>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</si>
  <si>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</si>
  <si>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</si>
  <si>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</si>
  <si>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</si>
  <si>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</si>
  <si>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</si>
  <si>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</si>
  <si>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</si>
  <si>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</si>
  <si>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</si>
  <si>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</si>
  <si>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</si>
  <si>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</si>
  <si>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</si>
  <si>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</si>
  <si>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</si>
  <si>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</si>
  <si>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</si>
  <si>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</si>
  <si>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</si>
  <si>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</si>
  <si>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</si>
  <si>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</si>
  <si>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</si>
  <si>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</si>
  <si>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</si>
  <si>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</si>
  <si>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</si>
  <si>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</si>
  <si>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</si>
  <si>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</si>
  <si>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</si>
  <si>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</si>
  <si>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</si>
  <si>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</si>
  <si>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</si>
  <si>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</si>
  <si>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</si>
  <si>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</si>
  <si>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</si>
  <si>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</si>
  <si>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</si>
  <si>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</si>
  <si>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</si>
  <si>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</si>
  <si>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</si>
  <si>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</si>
  <si>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</si>
  <si>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</si>
  <si>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</si>
  <si>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</si>
  <si>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</si>
  <si>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</si>
  <si>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</si>
  <si>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</si>
  <si>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</si>
  <si>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</si>
  <si>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</si>
  <si>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</si>
  <si>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</si>
  <si>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</si>
  <si>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</si>
  <si>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</si>
  <si>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</si>
  <si>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</si>
  <si>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</si>
  <si>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</si>
  <si>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</si>
  <si>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</si>
  <si>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</si>
  <si>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</si>
  <si>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</si>
  <si>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</si>
  <si>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</si>
  <si>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</si>
  <si>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</si>
  <si>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</si>
  <si>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</si>
  <si>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</si>
  <si>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</si>
  <si>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</si>
  <si>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</si>
  <si>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</si>
  <si>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</si>
  <si>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</si>
  <si>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</si>
  <si>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</si>
  <si>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</si>
  <si>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</si>
  <si>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</si>
  <si>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</si>
  <si>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</si>
  <si>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</si>
  <si>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</si>
  <si>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</si>
  <si>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</si>
  <si>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</si>
  <si>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</si>
  <si>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</si>
  <si>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</si>
  <si>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</si>
  <si>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</si>
  <si>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</si>
  <si>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</si>
  <si>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</si>
  <si>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</si>
  <si>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</si>
  <si>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</si>
  <si>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</si>
  <si>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</si>
  <si>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</si>
  <si>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</si>
  <si>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</si>
  <si>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</si>
  <si>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</si>
  <si>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</si>
  <si>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</si>
  <si>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</si>
  <si>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</si>
  <si>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</si>
  <si>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</si>
  <si>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</si>
  <si>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</si>
  <si>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</si>
  <si>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</si>
  <si>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</si>
  <si>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</si>
  <si>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</si>
  <si>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</si>
  <si>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</si>
  <si>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</si>
  <si>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</si>
  <si>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</si>
  <si>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</si>
  <si>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</si>
  <si>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</si>
  <si>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</si>
  <si>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</si>
  <si>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</si>
  <si>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</si>
  <si>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</si>
  <si>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</si>
  <si>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</si>
  <si>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</si>
  <si>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</si>
  <si>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</si>
  <si>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</si>
  <si>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</si>
  <si>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</si>
  <si>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</si>
  <si>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</si>
  <si>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</si>
  <si>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</si>
  <si>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</si>
  <si>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</si>
  <si>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</si>
  <si>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</si>
  <si>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</si>
  <si>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</si>
  <si>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</si>
  <si>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</si>
  <si>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</si>
  <si>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</si>
  <si>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</si>
  <si>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</si>
  <si>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</si>
  <si>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</si>
  <si>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</si>
  <si>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</si>
  <si>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</si>
  <si>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</si>
  <si>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</si>
  <si>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</si>
  <si>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</si>
  <si>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</si>
  <si>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</si>
  <si>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</si>
  <si>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</si>
  <si>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</si>
  <si>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</si>
  <si>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</si>
  <si>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</si>
  <si>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</si>
  <si>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</si>
  <si>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</si>
  <si>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</si>
  <si>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</si>
  <si>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</si>
  <si>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</si>
  <si>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</si>
  <si>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</si>
  <si>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</si>
  <si>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</si>
  <si>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</si>
  <si>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</si>
  <si>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</si>
  <si>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</si>
  <si>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</si>
  <si>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</si>
  <si>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</si>
  <si>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</si>
  <si>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</si>
  <si>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</si>
  <si>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</si>
  <si>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</si>
  <si>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</si>
  <si>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</si>
  <si>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</si>
  <si>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</si>
  <si>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</si>
  <si>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</si>
  <si>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</si>
  <si>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</si>
  <si>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</si>
  <si>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</si>
  <si>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</si>
  <si>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</si>
  <si>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</si>
  <si>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</si>
  <si>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</si>
  <si>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</si>
  <si>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</si>
  <si>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</si>
  <si>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</si>
  <si>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</si>
  <si>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</si>
  <si>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</si>
  <si>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</si>
  <si>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</si>
  <si>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</si>
  <si>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</si>
  <si>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</si>
  <si>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</si>
  <si>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</si>
  <si>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</si>
  <si>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</si>
  <si>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</si>
  <si>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</si>
  <si>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</si>
  <si>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</si>
  <si>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</si>
  <si>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</si>
  <si>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</si>
  <si>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</si>
  <si>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</si>
  <si>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</si>
  <si>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</si>
  <si>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</si>
  <si>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</si>
  <si>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</si>
  <si>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</si>
  <si>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</si>
  <si>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</si>
  <si>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</si>
  <si>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</si>
  <si>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</si>
  <si>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</si>
  <si>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</si>
  <si>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</si>
  <si>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</si>
  <si>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</si>
  <si>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</si>
  <si>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</si>
  <si>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</si>
  <si>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</si>
  <si>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</si>
  <si>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</si>
  <si>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</si>
  <si>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</si>
  <si>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</si>
  <si>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</si>
  <si>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</si>
  <si>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</si>
  <si>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</si>
  <si>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</si>
  <si>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</si>
  <si>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</si>
  <si>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</si>
  <si>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</si>
  <si>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</si>
  <si>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</si>
  <si>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</si>
  <si>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</si>
  <si>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</si>
  <si>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</si>
  <si>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</si>
  <si>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</si>
  <si>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</si>
  <si>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</si>
  <si>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</si>
  <si>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</si>
  <si>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</si>
  <si>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</si>
  <si>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</si>
  <si>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</si>
  <si>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</si>
  <si>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</si>
  <si>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</si>
  <si>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</si>
  <si>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</si>
  <si>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</si>
  <si>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</si>
  <si>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</si>
  <si>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</si>
  <si>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</si>
  <si>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</si>
  <si>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</si>
  <si>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</si>
  <si>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</si>
  <si>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</si>
  <si>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</si>
  <si>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</si>
  <si>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</si>
  <si>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</si>
  <si>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</si>
  <si>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</si>
  <si>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</si>
  <si>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</si>
  <si>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</si>
  <si>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</si>
  <si>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</si>
  <si>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</si>
  <si>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</si>
  <si>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</si>
  <si>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</si>
  <si>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</si>
  <si>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</si>
  <si>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</si>
  <si>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</si>
  <si>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</si>
  <si>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</si>
  <si>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</si>
  <si>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</si>
  <si>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</si>
  <si>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</si>
  <si>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</si>
  <si>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</si>
  <si>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</si>
  <si>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</si>
  <si>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</si>
  <si>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</si>
  <si>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</si>
  <si>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</si>
  <si>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</si>
  <si>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</si>
  <si>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</si>
  <si>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</si>
  <si>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</si>
  <si>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</si>
  <si>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</si>
  <si>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</si>
  <si>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</si>
  <si>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</si>
  <si>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</si>
  <si>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</si>
  <si>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</si>
  <si>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</si>
  <si>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</si>
  <si>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</si>
  <si>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</si>
  <si>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</si>
  <si>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</si>
  <si>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</si>
  <si>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</si>
  <si>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</si>
  <si>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</si>
  <si>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</si>
  <si>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</si>
  <si>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</si>
  <si>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</si>
  <si>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</si>
  <si>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</si>
  <si>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</si>
  <si>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</si>
  <si>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</si>
  <si>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</si>
  <si>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</si>
  <si>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</si>
  <si>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</si>
  <si>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</si>
  <si>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</si>
  <si>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</si>
  <si>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</si>
  <si>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</si>
  <si>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</si>
  <si>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</si>
  <si>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</si>
  <si>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</si>
  <si>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</si>
  <si>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</si>
  <si>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</si>
  <si>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</si>
  <si>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</si>
  <si>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</si>
  <si>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</si>
  <si>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</si>
  <si>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</si>
  <si>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</si>
  <si>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</si>
  <si>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</si>
  <si>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</si>
  <si>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</si>
  <si>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</si>
  <si>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</si>
  <si>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</si>
  <si>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</si>
  <si>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</si>
  <si>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</si>
  <si>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</si>
  <si>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</si>
  <si>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</si>
  <si>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</si>
  <si>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</si>
  <si>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</si>
  <si>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</si>
  <si>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</si>
  <si>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</si>
  <si>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</si>
  <si>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</si>
  <si>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</si>
  <si>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</si>
  <si>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</si>
  <si>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</si>
  <si>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</si>
  <si>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</si>
  <si>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</si>
  <si>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</si>
  <si>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</si>
  <si>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</si>
  <si>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</si>
  <si>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</si>
  <si>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</si>
  <si>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</si>
  <si>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</si>
  <si>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</si>
  <si>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</si>
  <si>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</si>
  <si>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</si>
  <si>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</si>
  <si>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</si>
  <si>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</si>
  <si>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</si>
  <si>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</si>
  <si>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</si>
  <si>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</si>
  <si>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</si>
  <si>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</si>
  <si>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</si>
  <si>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</si>
  <si>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</si>
  <si>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</si>
  <si>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</si>
  <si>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</si>
  <si>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</si>
  <si>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</si>
  <si>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</si>
  <si>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</si>
  <si>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</si>
  <si>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</si>
  <si>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</si>
  <si>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</si>
  <si>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</si>
  <si>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</si>
  <si>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</si>
  <si>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</si>
  <si>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</si>
  <si>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</si>
  <si>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</si>
  <si>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</si>
  <si>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</si>
  <si>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</si>
  <si>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</si>
  <si>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</si>
  <si>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</si>
  <si>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</si>
  <si>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</si>
  <si>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</si>
  <si>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</si>
  <si>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</si>
  <si>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</si>
  <si>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</si>
  <si>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</si>
  <si>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</si>
  <si>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</si>
  <si>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</si>
  <si>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</si>
  <si>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</si>
  <si>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</si>
  <si>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</si>
  <si>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</si>
  <si>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</si>
  <si>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</si>
  <si>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</si>
  <si>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</si>
  <si>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</si>
  <si>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</si>
  <si>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</si>
  <si>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</si>
  <si>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</si>
  <si>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</si>
  <si>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</si>
  <si>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</si>
  <si>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</si>
  <si>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</si>
  <si>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</si>
  <si>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</si>
  <si>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</si>
  <si>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</si>
  <si>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</si>
  <si>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</si>
  <si>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</si>
  <si>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</si>
  <si>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</si>
  <si>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</si>
  <si>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</si>
  <si>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</si>
  <si>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</si>
  <si>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</si>
  <si>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</si>
  <si>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</si>
  <si>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</si>
  <si>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</si>
  <si>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</si>
  <si>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</si>
  <si>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</si>
  <si>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</si>
  <si>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</si>
  <si>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</si>
  <si>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</si>
  <si>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</si>
  <si>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</si>
  <si>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</si>
  <si>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</si>
  <si>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</si>
  <si>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</si>
  <si>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</si>
  <si>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</si>
  <si>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</si>
  <si>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</si>
  <si>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</si>
  <si>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</si>
  <si>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</si>
  <si>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</si>
  <si>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</si>
  <si>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</si>
  <si>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</si>
  <si>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</si>
  <si>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</si>
  <si>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</si>
  <si>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</si>
  <si>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</si>
  <si>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</si>
  <si>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</si>
  <si>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</si>
  <si>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</si>
  <si>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</si>
  <si>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</si>
  <si>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</si>
  <si>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</si>
  <si>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</si>
  <si>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</si>
  <si>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</si>
  <si>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</si>
  <si>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</si>
  <si>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</si>
  <si>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</si>
  <si>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</si>
  <si>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</si>
  <si>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</si>
  <si>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</si>
  <si>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</si>
  <si>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</si>
  <si>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</si>
  <si>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</si>
  <si>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</si>
  <si>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</si>
  <si>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</si>
  <si>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</si>
  <si>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</si>
  <si>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</si>
  <si>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</si>
  <si>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</si>
  <si>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</si>
  <si>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</si>
  <si>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</si>
  <si>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</si>
  <si>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</si>
  <si>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</si>
  <si>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</si>
  <si>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</si>
  <si>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</si>
  <si>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</si>
  <si>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</si>
  <si>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</si>
  <si>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</si>
  <si>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</si>
  <si>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</si>
  <si>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</si>
  <si>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</si>
  <si>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</si>
  <si>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</si>
  <si>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</si>
  <si>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</si>
  <si>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</si>
  <si>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</si>
  <si>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</si>
  <si>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</si>
  <si>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</si>
  <si>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</si>
  <si>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</si>
  <si>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</si>
  <si>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</si>
  <si>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</si>
  <si>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</si>
  <si>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</si>
  <si>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</si>
  <si>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</si>
  <si>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</si>
  <si>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</si>
  <si>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</si>
  <si>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</si>
  <si>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</si>
  <si>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</si>
  <si>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</si>
  <si>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</si>
  <si>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</si>
  <si>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</si>
  <si>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</si>
  <si>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</si>
  <si>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</si>
  <si>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</si>
  <si>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</si>
  <si>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</si>
  <si>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</si>
  <si>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</si>
  <si>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</si>
  <si>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</si>
  <si>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</si>
  <si>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</si>
  <si>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</si>
  <si>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</si>
  <si>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</si>
  <si>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</si>
  <si>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</si>
  <si>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</si>
  <si>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</si>
  <si>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</si>
  <si>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</si>
  <si>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</si>
  <si>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</si>
  <si>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</si>
  <si>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</si>
  <si>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</si>
  <si>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</si>
  <si>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</si>
  <si>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</si>
  <si>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</si>
  <si>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</si>
  <si>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</si>
  <si>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</si>
  <si>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</si>
  <si>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</si>
  <si>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</si>
  <si>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</si>
  <si>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</si>
  <si>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</si>
  <si>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</si>
  <si>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</si>
  <si>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</si>
  <si>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</si>
  <si>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</si>
  <si>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</si>
  <si>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</si>
  <si>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</si>
  <si>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</si>
  <si>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</si>
  <si>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</si>
  <si>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</si>
  <si>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</si>
  <si>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</si>
  <si>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</si>
  <si>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</si>
  <si>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</si>
  <si>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</si>
  <si>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</si>
  <si>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</si>
  <si>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</si>
  <si>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</si>
  <si>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</si>
  <si>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</si>
  <si>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</si>
  <si>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</si>
  <si>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</si>
  <si>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</si>
  <si>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</si>
  <si>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</si>
  <si>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</si>
  <si>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</si>
  <si>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</si>
  <si>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</si>
  <si>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</si>
  <si>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</si>
  <si>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</si>
  <si>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</si>
  <si>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</si>
  <si>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</si>
  <si>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</si>
  <si>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</si>
  <si>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</si>
  <si>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</si>
  <si>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</si>
  <si>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</si>
  <si>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</si>
  <si>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</si>
  <si>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</si>
  <si>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</si>
  <si>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</si>
  <si>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</si>
  <si>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</si>
  <si>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</si>
  <si>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</si>
  <si>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</si>
  <si>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</si>
  <si>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</si>
  <si>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</si>
  <si>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</si>
  <si>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</si>
  <si>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</si>
  <si>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</si>
  <si>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</si>
  <si>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</si>
  <si>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</si>
  <si>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</si>
  <si>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</si>
  <si>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</si>
  <si>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</si>
  <si>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</si>
  <si>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</si>
  <si>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</si>
  <si>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</si>
  <si>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</si>
  <si>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</si>
  <si>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</si>
  <si>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</si>
  <si>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</si>
  <si>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</si>
  <si>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</si>
  <si>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</si>
  <si>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</si>
  <si>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</si>
  <si>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</si>
  <si>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</si>
  <si>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</si>
  <si>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</si>
  <si>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</si>
  <si>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</si>
  <si>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</si>
  <si>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</si>
  <si>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</si>
  <si>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</si>
  <si>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</si>
  <si>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</si>
  <si>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</si>
  <si>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</si>
  <si>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</si>
  <si>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</si>
  <si>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</si>
  <si>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</si>
  <si>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</si>
  <si>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</si>
  <si>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</si>
  <si>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</si>
  <si>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</si>
  <si>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</si>
  <si>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</si>
  <si>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</si>
  <si>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</si>
  <si>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</si>
  <si>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</si>
  <si>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</si>
  <si>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</si>
  <si>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</si>
  <si>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</si>
  <si>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</si>
  <si>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</si>
  <si>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</si>
  <si>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</si>
  <si>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</si>
  <si>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</si>
  <si>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</si>
  <si>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</si>
  <si>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</si>
  <si>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</si>
  <si>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</si>
  <si>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</si>
  <si>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</si>
  <si>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</si>
  <si>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</si>
  <si>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</si>
  <si>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</si>
  <si>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</si>
  <si>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</si>
  <si>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</si>
  <si>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</si>
  <si>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</si>
  <si>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</si>
  <si>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</si>
  <si>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</si>
  <si>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</si>
  <si>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</si>
  <si>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</si>
  <si>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</si>
  <si>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</si>
  <si>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</si>
  <si>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</si>
  <si>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</si>
  <si>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</si>
  <si>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</si>
  <si>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</si>
  <si>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</si>
  <si>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</si>
  <si>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</si>
  <si>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</si>
  <si>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</si>
  <si>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</si>
  <si>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</si>
  <si>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</si>
  <si>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</si>
  <si>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</si>
  <si>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</si>
  <si>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</si>
  <si>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</si>
  <si>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</si>
  <si>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</si>
  <si>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</si>
  <si>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</si>
  <si>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</si>
  <si>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</si>
  <si>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</si>
  <si>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</si>
  <si>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</si>
  <si>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</si>
  <si>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</si>
  <si>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</si>
  <si>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</si>
  <si>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</si>
  <si>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</si>
  <si>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</si>
  <si>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</si>
  <si>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</si>
  <si>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</si>
  <si>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</si>
  <si>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</si>
  <si>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</si>
  <si>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</si>
  <si>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</si>
  <si>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</si>
  <si>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</si>
  <si>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</si>
  <si>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</si>
  <si>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</si>
  <si>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</si>
  <si>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</si>
  <si>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</si>
  <si>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</si>
  <si>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</si>
  <si>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</si>
  <si>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</si>
  <si>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</si>
  <si>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</si>
  <si>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</si>
  <si>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</si>
  <si>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</si>
  <si>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</si>
  <si>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</si>
  <si>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</si>
  <si>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</si>
  <si>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</si>
  <si>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</si>
  <si>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</si>
  <si>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</si>
  <si>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</si>
  <si>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</si>
  <si>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</si>
  <si>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</si>
  <si>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</si>
  <si>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</si>
  <si>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</si>
  <si>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</si>
  <si>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</si>
  <si>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</si>
  <si>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</si>
  <si>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</si>
  <si>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</si>
  <si>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</si>
  <si>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</si>
  <si>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</si>
  <si>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</si>
  <si>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</si>
  <si>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</si>
  <si>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</si>
  <si>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</si>
  <si>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</si>
  <si>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</si>
  <si>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</si>
  <si>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</si>
  <si>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</si>
  <si>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</si>
  <si>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</si>
  <si>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</si>
  <si>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</si>
  <si>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</si>
  <si>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</si>
  <si>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</si>
  <si>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</si>
  <si>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</si>
  <si>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</si>
  <si>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</si>
  <si>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</si>
  <si>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</si>
  <si>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</si>
  <si>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</si>
  <si>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</si>
  <si>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</si>
  <si>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</si>
  <si>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</si>
  <si>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</si>
  <si>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</si>
  <si>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</si>
  <si>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</si>
  <si>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</si>
  <si>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</si>
  <si>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</si>
  <si>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</si>
  <si>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</si>
  <si>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</si>
  <si>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</si>
  <si>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</si>
  <si>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</si>
  <si>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</si>
  <si>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</si>
  <si>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</si>
  <si>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</si>
  <si>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</si>
  <si>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</si>
  <si>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</si>
  <si>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</si>
  <si>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</si>
  <si>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</si>
  <si>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</si>
  <si>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</si>
  <si>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</si>
  <si>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</si>
  <si>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</si>
  <si>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</si>
  <si>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</si>
  <si>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</si>
  <si>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</si>
  <si>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</si>
  <si>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</si>
  <si>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</si>
  <si>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</si>
  <si>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</si>
  <si>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</si>
  <si>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</si>
  <si>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</si>
  <si>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</si>
  <si>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</si>
  <si>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</si>
  <si>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</si>
  <si>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</si>
  <si>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</si>
  <si>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</si>
  <si>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</si>
  <si>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</si>
  <si>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</si>
  <si>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</si>
  <si>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</si>
  <si>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</si>
  <si>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</si>
  <si>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</si>
  <si>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</si>
  <si>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</si>
  <si>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</si>
  <si>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</si>
  <si>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</si>
  <si>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</si>
  <si>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</si>
  <si>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</si>
  <si>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</si>
  <si>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</si>
  <si>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</si>
  <si>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</si>
  <si>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</si>
  <si>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</si>
  <si>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</si>
  <si>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</si>
  <si>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</si>
  <si>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</si>
  <si>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</si>
  <si>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</si>
  <si>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</si>
  <si>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</si>
  <si>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</si>
  <si>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</si>
  <si>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</si>
  <si>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</si>
  <si>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</si>
  <si>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</si>
  <si>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</si>
  <si>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</si>
  <si>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</si>
  <si>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</si>
  <si>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</si>
  <si>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</si>
  <si>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</si>
  <si>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</si>
  <si>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</si>
  <si>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</si>
  <si>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</si>
  <si>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</si>
  <si>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</si>
  <si>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</si>
  <si>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</si>
  <si>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</si>
  <si>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</si>
  <si>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</si>
  <si>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</si>
  <si>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</si>
  <si>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</si>
  <si>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</si>
  <si>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</si>
  <si>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</si>
  <si>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</si>
  <si>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</si>
  <si>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</si>
  <si>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</si>
  <si>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</si>
  <si>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</si>
  <si>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</si>
  <si>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</si>
  <si>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</si>
  <si>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</si>
  <si>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</si>
  <si>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</si>
  <si>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</si>
  <si>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</si>
  <si>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</si>
  <si>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</si>
  <si>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</si>
  <si>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</si>
  <si>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</si>
  <si>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</si>
  <si>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</si>
  <si>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</si>
  <si>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</si>
  <si>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</si>
  <si>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</si>
  <si>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</si>
  <si>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</si>
  <si>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</si>
  <si>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</si>
  <si>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</si>
  <si>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</si>
  <si>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</si>
  <si>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</si>
  <si>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</si>
  <si>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</si>
  <si>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</si>
  <si>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</si>
  <si>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</si>
  <si>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</si>
  <si>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</si>
  <si>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</si>
  <si>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</si>
  <si>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</si>
  <si>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</si>
  <si>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</si>
  <si>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</si>
  <si>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</si>
  <si>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</si>
  <si>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</si>
  <si>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</si>
  <si>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</si>
  <si>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</si>
  <si>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</si>
  <si>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</si>
  <si>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</si>
  <si>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</si>
  <si>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</si>
  <si>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</si>
  <si>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</si>
  <si>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</si>
  <si>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</si>
  <si>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</si>
  <si>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</si>
  <si>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</si>
  <si>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</si>
  <si>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</si>
  <si>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</si>
  <si>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</si>
  <si>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</si>
  <si>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</si>
  <si>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</si>
  <si>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</si>
  <si>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</si>
  <si>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</si>
  <si>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</si>
  <si>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</si>
  <si>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</si>
  <si>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</si>
  <si>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</si>
  <si>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</si>
  <si>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</si>
  <si>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</si>
  <si>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</si>
  <si>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</si>
  <si>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</si>
  <si>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</si>
  <si>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</si>
  <si>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</si>
  <si>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</si>
  <si>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</si>
  <si>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</si>
  <si>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</si>
  <si>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</si>
  <si>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</si>
  <si>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</si>
  <si>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</si>
  <si>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</si>
  <si>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</si>
  <si>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</si>
  <si>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</si>
  <si>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</si>
  <si>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</si>
  <si>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</si>
  <si>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</si>
  <si>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</si>
  <si>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</si>
  <si>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</si>
  <si>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</si>
  <si>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</si>
  <si>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</si>
  <si>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</si>
  <si>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</si>
  <si>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</si>
  <si>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</si>
  <si>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</si>
  <si>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</si>
  <si>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</si>
  <si>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</si>
  <si>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</si>
  <si>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</si>
  <si>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</si>
  <si>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</si>
  <si>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</si>
  <si>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</si>
  <si>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</si>
  <si>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</si>
  <si>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</si>
  <si>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</si>
  <si>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</si>
  <si>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</si>
  <si>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</si>
  <si>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</si>
  <si>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</si>
  <si>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</si>
  <si>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</si>
  <si>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</si>
  <si>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</si>
  <si>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</si>
  <si>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</si>
  <si>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</si>
  <si>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</si>
  <si>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</si>
  <si>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</si>
  <si>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</si>
  <si>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</si>
  <si>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</si>
  <si>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</si>
  <si>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</si>
  <si>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</si>
  <si>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</si>
  <si>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</si>
  <si>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</si>
  <si>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</si>
  <si>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</si>
  <si>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</si>
  <si>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</si>
  <si>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</si>
  <si>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</si>
  <si>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</si>
  <si>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</si>
  <si>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</si>
  <si>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</si>
  <si>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</si>
  <si>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</si>
  <si>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</si>
  <si>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</si>
  <si>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</si>
  <si>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</si>
  <si>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</si>
  <si>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</si>
  <si>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</si>
  <si>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</si>
  <si>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</si>
  <si>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</si>
  <si>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</si>
  <si>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</si>
  <si>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</si>
  <si>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</si>
  <si>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</si>
  <si>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</si>
  <si>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</si>
  <si>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</si>
  <si>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</si>
  <si>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</si>
  <si>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</si>
  <si>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</si>
  <si>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</si>
  <si>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</si>
  <si>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</si>
  <si>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</si>
  <si>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</si>
  <si>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</si>
  <si>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</si>
  <si>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</si>
  <si>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</si>
  <si>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</si>
  <si>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</si>
  <si>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</si>
  <si>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</si>
  <si>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</si>
  <si>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</si>
  <si>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</si>
  <si>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</si>
  <si>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</si>
  <si>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</si>
  <si>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</si>
  <si>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</si>
  <si>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</si>
  <si>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</si>
  <si>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</si>
  <si>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</si>
  <si>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</si>
  <si>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</si>
  <si>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</si>
  <si>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</si>
  <si>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</si>
  <si>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</si>
  <si>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</si>
  <si>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</si>
  <si>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</si>
  <si>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</si>
  <si>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</si>
  <si>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</si>
  <si>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</si>
  <si>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</si>
  <si>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</si>
  <si>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</si>
  <si>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</si>
  <si>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</si>
  <si>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</si>
  <si>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</si>
  <si>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</si>
  <si>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</si>
  <si>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</si>
  <si>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</si>
  <si>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</si>
  <si>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</si>
  <si>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</si>
  <si>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</si>
  <si>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</si>
  <si>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</si>
  <si>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</si>
  <si>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</si>
  <si>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</si>
  <si>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</si>
  <si>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</si>
  <si>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</si>
  <si>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</si>
  <si>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</si>
  <si>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</si>
  <si>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</si>
  <si>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</si>
  <si>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</si>
  <si>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</si>
  <si>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</si>
  <si>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</si>
  <si>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</si>
  <si>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</si>
  <si>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</si>
  <si>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</si>
  <si>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</si>
  <si>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</si>
  <si>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</si>
  <si>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</si>
  <si>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</si>
  <si>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</si>
  <si>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</si>
  <si>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</si>
  <si>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</si>
  <si>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</si>
  <si>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</si>
  <si>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</si>
  <si>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</si>
  <si>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</si>
  <si>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</si>
  <si>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</si>
  <si>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</si>
  <si>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</si>
  <si>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</si>
  <si>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</si>
  <si>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</si>
  <si>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</si>
  <si>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</si>
  <si>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</si>
  <si>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</si>
  <si>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</si>
  <si>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</si>
  <si>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</si>
  <si>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</si>
  <si>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</si>
  <si>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</si>
  <si>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</si>
  <si>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</si>
  <si>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</si>
  <si>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</si>
  <si>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</si>
  <si>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</si>
  <si>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</si>
  <si>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</si>
  <si>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</si>
  <si>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</si>
  <si>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</si>
  <si>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</si>
  <si>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</si>
  <si>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</si>
  <si>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</si>
  <si>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</si>
  <si>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</si>
  <si>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</si>
  <si>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</si>
  <si>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</si>
  <si>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</si>
  <si>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</si>
  <si>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</si>
  <si>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</si>
  <si>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</si>
  <si>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</si>
  <si>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</si>
  <si>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</si>
  <si>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</si>
  <si>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</si>
  <si>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</si>
  <si>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</si>
  <si>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</si>
  <si>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</si>
  <si>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</si>
  <si>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</si>
  <si>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</si>
  <si>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</si>
  <si>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</si>
  <si>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</si>
  <si>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</si>
  <si>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</si>
  <si>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</si>
  <si>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</si>
  <si>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</si>
  <si>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</si>
  <si>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</si>
  <si>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</si>
  <si>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</si>
  <si>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</si>
  <si>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</si>
  <si>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</si>
  <si>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</si>
  <si>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</si>
  <si>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</si>
  <si>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</si>
  <si>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</si>
  <si>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</si>
  <si>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</si>
  <si>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</si>
  <si>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</si>
  <si>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</si>
  <si>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</si>
  <si>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</si>
  <si>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</si>
  <si>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</si>
  <si>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</si>
  <si>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</si>
  <si>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</si>
  <si>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</si>
  <si>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</si>
  <si>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</si>
  <si>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</si>
  <si>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</si>
  <si>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</si>
  <si>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</si>
  <si>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</si>
  <si>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</si>
  <si>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</si>
  <si>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</si>
  <si>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</si>
  <si>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</si>
  <si>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</si>
  <si>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</si>
  <si>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</si>
  <si>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</si>
  <si>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</si>
  <si>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</si>
  <si>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</si>
  <si>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</si>
  <si>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</si>
  <si>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</si>
  <si>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</si>
  <si>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</si>
  <si>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</si>
  <si>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</si>
  <si>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</si>
  <si>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</si>
  <si>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</si>
  <si>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</si>
  <si>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</si>
  <si>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</si>
  <si>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</si>
  <si>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</si>
  <si>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</si>
  <si>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</si>
  <si>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</si>
  <si>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</si>
  <si>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</si>
  <si>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</si>
  <si>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</si>
  <si>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</si>
  <si>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</si>
  <si>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</si>
  <si>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</si>
  <si>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</si>
  <si>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</si>
  <si>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</si>
  <si>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</si>
  <si>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</si>
  <si>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</si>
  <si>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</si>
  <si>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</si>
  <si>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</si>
  <si>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</si>
  <si>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</si>
  <si>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</si>
  <si>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</si>
  <si>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</si>
  <si>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</si>
  <si>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</si>
  <si>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</si>
  <si>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</si>
  <si>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</si>
  <si>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</si>
  <si>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</si>
  <si>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</si>
  <si>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</si>
  <si>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</si>
  <si>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</si>
  <si>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</si>
  <si>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</si>
  <si>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</si>
  <si>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</si>
  <si>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</si>
  <si>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</si>
  <si>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</si>
  <si>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</si>
  <si>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</si>
  <si>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</si>
  <si>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</si>
  <si>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</si>
  <si>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</si>
  <si>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</si>
  <si>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</si>
  <si>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</si>
  <si>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</si>
  <si>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</si>
  <si>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</si>
  <si>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</si>
  <si>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</si>
  <si>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</si>
  <si>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</si>
  <si>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</si>
  <si>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</si>
  <si>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</si>
  <si>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</si>
  <si>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</si>
  <si>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</si>
  <si>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</si>
  <si>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</si>
  <si>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</si>
  <si>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</si>
  <si>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</si>
  <si>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</si>
  <si>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</si>
  <si>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</si>
  <si>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</si>
  <si>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</si>
  <si>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</si>
  <si>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</si>
  <si>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</si>
  <si>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</si>
  <si>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</si>
  <si>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</si>
  <si>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</si>
  <si>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</si>
  <si>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</si>
  <si>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</si>
  <si>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</si>
  <si>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</si>
  <si>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</si>
  <si>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</si>
  <si>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</si>
  <si>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</si>
  <si>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</si>
  <si>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</si>
  <si>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</si>
  <si>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</si>
  <si>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</si>
  <si>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</si>
  <si>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</si>
  <si>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</si>
  <si>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</si>
  <si>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</si>
  <si>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</si>
  <si>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</si>
  <si>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</si>
  <si>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</si>
  <si>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</si>
  <si>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</si>
  <si>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</si>
  <si>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</si>
  <si>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</si>
  <si>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</si>
  <si>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</si>
  <si>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</si>
  <si>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</si>
  <si>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</si>
  <si>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</si>
  <si>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</si>
  <si>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</si>
  <si>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</si>
  <si>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</si>
  <si>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</si>
  <si>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</si>
  <si>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</si>
  <si>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</si>
  <si>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</si>
  <si>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</si>
  <si>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</si>
  <si>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</si>
  <si>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</si>
  <si>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</si>
  <si>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</si>
  <si>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</si>
  <si>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</si>
  <si>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</si>
  <si>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</si>
  <si>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</si>
  <si>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</si>
  <si>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</si>
  <si>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</si>
  <si>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</si>
  <si>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</si>
  <si>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</si>
  <si>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</si>
  <si>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</si>
  <si>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</si>
  <si>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</si>
  <si>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</si>
  <si>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</si>
  <si>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</si>
  <si>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</si>
  <si>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</si>
  <si>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</si>
  <si>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</si>
  <si>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</si>
  <si>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</si>
  <si>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</si>
  <si>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</si>
  <si>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</si>
  <si>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</si>
  <si>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</si>
  <si>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</si>
  <si>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</si>
  <si>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</si>
  <si>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</si>
  <si>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</si>
  <si>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</si>
  <si>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</si>
  <si>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</si>
  <si>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</si>
  <si>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</si>
  <si>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</si>
  <si>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</si>
  <si>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</si>
  <si>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</si>
  <si>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</si>
  <si>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</si>
  <si>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</si>
  <si>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</si>
  <si>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</si>
  <si>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</si>
  <si>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</si>
  <si>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</si>
  <si>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</si>
  <si>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</si>
  <si>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</si>
  <si>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</si>
  <si>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</si>
  <si>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</si>
  <si>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</si>
  <si>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</si>
  <si>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</si>
  <si>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</si>
  <si>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</si>
  <si>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</si>
  <si>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</si>
  <si>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</si>
  <si>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</si>
  <si>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</si>
  <si>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</si>
  <si>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</si>
  <si>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</si>
  <si>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</si>
  <si>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</si>
  <si>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</si>
  <si>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</si>
  <si>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</si>
  <si>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</si>
  <si>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</si>
  <si>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</si>
  <si>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</si>
  <si>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</si>
  <si>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</si>
  <si>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</si>
  <si>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</si>
  <si>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</si>
  <si>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</si>
  <si>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</si>
  <si>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</si>
  <si>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</si>
  <si>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</si>
  <si>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</si>
  <si>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</si>
  <si>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</si>
  <si>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</si>
  <si>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</si>
  <si>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</si>
  <si>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</si>
  <si>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</si>
  <si>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</si>
  <si>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</si>
  <si>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</si>
  <si>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</si>
  <si>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</si>
  <si>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</si>
  <si>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</si>
  <si>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</si>
  <si>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</si>
  <si>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</si>
  <si>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</si>
  <si>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</si>
  <si>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</si>
  <si>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</si>
  <si>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</si>
  <si>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</si>
  <si>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</si>
  <si>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</si>
  <si>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</si>
  <si>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</si>
  <si>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</si>
  <si>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</si>
  <si>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</si>
  <si>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</si>
  <si>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</si>
  <si>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</si>
  <si>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</si>
  <si>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</si>
  <si>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</si>
  <si>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</si>
  <si>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</si>
  <si>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</si>
  <si>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</si>
  <si>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</si>
  <si>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</si>
  <si>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</si>
  <si>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</si>
  <si>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</si>
  <si>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</si>
  <si>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</si>
  <si>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</si>
  <si>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</si>
  <si>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</si>
  <si>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</si>
  <si>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</si>
  <si>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</si>
  <si>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</si>
  <si>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</si>
  <si>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</si>
  <si>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</si>
  <si>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</si>
  <si>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</si>
  <si>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</si>
  <si>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</si>
  <si>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</si>
  <si>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</si>
  <si>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</si>
  <si>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</si>
  <si>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</si>
  <si>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</si>
  <si>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</si>
  <si>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</si>
  <si>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</si>
  <si>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</si>
  <si>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</si>
  <si>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</si>
  <si>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</si>
  <si>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</si>
  <si>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</si>
  <si>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</si>
  <si>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</si>
  <si>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</si>
  <si>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</si>
  <si>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</si>
  <si>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</si>
  <si>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</si>
  <si>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</si>
  <si>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</si>
  <si>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</si>
  <si>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</si>
  <si>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</si>
  <si>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</si>
  <si>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</si>
  <si>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</si>
  <si>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</si>
  <si>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</si>
  <si>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</si>
  <si>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</si>
  <si>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</si>
  <si>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</si>
  <si>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</si>
  <si>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</si>
  <si>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</si>
  <si>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</si>
  <si>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</si>
  <si>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</si>
  <si>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</si>
  <si>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</si>
  <si>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</si>
  <si>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</si>
  <si>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</si>
  <si>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</si>
  <si>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</si>
  <si>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</si>
  <si>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</si>
  <si>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</si>
  <si>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</si>
  <si>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</si>
  <si>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</si>
  <si>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</si>
  <si>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</si>
  <si>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</si>
  <si>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</si>
  <si>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</si>
  <si>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</si>
  <si>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</si>
  <si>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</si>
  <si>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</si>
  <si>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</si>
  <si>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</si>
  <si>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</si>
  <si>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</si>
  <si>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</si>
  <si>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</si>
  <si>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</si>
  <si>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</si>
  <si>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</si>
  <si>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</si>
  <si>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</si>
  <si>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</si>
  <si>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</si>
  <si>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</si>
  <si>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</si>
  <si>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</si>
  <si>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</si>
  <si>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</si>
  <si>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</si>
  <si>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</si>
  <si>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</si>
  <si>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</si>
  <si>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</si>
  <si>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</si>
  <si>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</si>
  <si>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</si>
  <si>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</si>
  <si>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</si>
  <si>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</si>
  <si>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</si>
  <si>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</si>
  <si>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</si>
  <si>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</si>
  <si>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</si>
  <si>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</si>
  <si>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</si>
  <si>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</si>
  <si>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</si>
  <si>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</si>
  <si>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</si>
  <si>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</si>
  <si>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</si>
  <si>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</si>
  <si>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</si>
  <si>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</si>
  <si>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</si>
  <si>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</si>
  <si>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</si>
  <si>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</si>
  <si>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</si>
  <si>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</si>
  <si>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</si>
  <si>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</si>
  <si>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</si>
  <si>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</si>
  <si>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</si>
  <si>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</si>
  <si>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</si>
  <si>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</si>
  <si>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</si>
  <si>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</si>
  <si>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</si>
  <si>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</si>
  <si>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</si>
  <si>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</si>
  <si>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</si>
  <si>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</si>
  <si>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</si>
  <si>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</si>
  <si>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</si>
  <si>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</si>
  <si>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</si>
  <si>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</si>
  <si>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</si>
  <si>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</si>
  <si>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</si>
  <si>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</si>
  <si>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</si>
  <si>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</si>
  <si>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</si>
  <si>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</si>
  <si>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</si>
  <si>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</si>
  <si>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</si>
  <si>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</si>
  <si>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</si>
  <si>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</si>
  <si>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</si>
  <si>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</si>
  <si>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</si>
  <si>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</si>
  <si>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</si>
  <si>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</si>
  <si>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</si>
  <si>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</si>
  <si>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</si>
  <si>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</si>
  <si>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</si>
  <si>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</si>
  <si>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</si>
  <si>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</si>
  <si>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</si>
  <si>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</si>
  <si>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</si>
  <si>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</si>
  <si>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</si>
  <si>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</si>
  <si>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</si>
  <si>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</si>
  <si>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</si>
  <si>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</si>
  <si>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</si>
  <si>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</si>
  <si>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</si>
  <si>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</si>
  <si>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</si>
  <si>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</si>
  <si>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</si>
  <si>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</si>
  <si>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</si>
  <si>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</si>
  <si>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</si>
  <si>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</si>
  <si>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</si>
  <si>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</si>
  <si>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</si>
  <si>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</si>
  <si>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</si>
  <si>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</si>
  <si>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</si>
  <si>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</si>
  <si>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</si>
  <si>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</si>
  <si>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</si>
  <si>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</si>
  <si>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</si>
  <si>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</si>
  <si>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</si>
  <si>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</si>
  <si>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</si>
  <si>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</si>
  <si>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</si>
  <si>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</si>
  <si>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</si>
  <si>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</si>
  <si>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</si>
  <si>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</si>
  <si>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</si>
  <si>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</si>
  <si>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</si>
  <si>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</si>
  <si>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</si>
  <si>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</si>
  <si>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</si>
  <si>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</si>
  <si>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</si>
  <si>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</si>
  <si>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</si>
  <si>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</si>
  <si>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</si>
  <si>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</si>
  <si>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</si>
  <si>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</si>
  <si>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</si>
  <si>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</si>
  <si>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</si>
  <si>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</si>
  <si>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</si>
  <si>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</si>
  <si>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</si>
  <si>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</si>
  <si>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</si>
  <si>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</si>
  <si>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</si>
  <si>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</si>
  <si>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</si>
  <si>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</si>
  <si>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</si>
  <si>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</si>
  <si>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</si>
  <si>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</si>
  <si>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</si>
  <si>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</si>
  <si>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</si>
  <si>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</si>
  <si>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</si>
  <si>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</si>
  <si>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</si>
  <si>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</si>
  <si>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</si>
  <si>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</si>
  <si>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</si>
  <si>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</si>
  <si>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</si>
  <si>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</si>
  <si>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</si>
  <si>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</si>
  <si>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</si>
  <si>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</si>
  <si>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</si>
  <si>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</si>
  <si>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</si>
  <si>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</si>
  <si>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</si>
  <si>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</si>
  <si>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</si>
  <si>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</si>
  <si>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</si>
  <si>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</si>
  <si>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</si>
  <si>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</si>
  <si>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</si>
  <si>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</si>
  <si>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</si>
  <si>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</si>
  <si>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</si>
  <si>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</si>
  <si>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</si>
  <si>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</si>
  <si>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</si>
  <si>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</si>
  <si>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</si>
  <si>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</si>
  <si>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</si>
  <si>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</si>
  <si>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</si>
  <si>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</si>
  <si>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</si>
  <si>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</si>
  <si>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</si>
  <si>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</si>
  <si>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</si>
  <si>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</si>
  <si>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</si>
  <si>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</si>
  <si>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</si>
  <si>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</si>
  <si>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</si>
  <si>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</si>
  <si>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</si>
  <si>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</si>
  <si>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</si>
  <si>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</si>
  <si>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</si>
  <si>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</si>
  <si>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</si>
  <si>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</si>
  <si>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</si>
  <si>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</si>
  <si>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</si>
  <si>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</si>
  <si>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</si>
  <si>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</si>
  <si>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</si>
  <si>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</si>
  <si>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</si>
  <si>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</si>
  <si>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</si>
  <si>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</si>
  <si>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</si>
  <si>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</si>
  <si>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</si>
  <si>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</si>
  <si>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</si>
  <si>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</si>
  <si>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</si>
  <si>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</si>
  <si>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</si>
  <si>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</si>
  <si>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</si>
  <si>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</si>
  <si>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</si>
  <si>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</si>
  <si>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</si>
  <si>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</si>
  <si>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</si>
  <si>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</si>
  <si>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</si>
  <si>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</si>
  <si>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</si>
  <si>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</si>
  <si>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</si>
  <si>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</si>
  <si>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</si>
  <si>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</si>
  <si>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</si>
  <si>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</si>
  <si>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</si>
  <si>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</si>
  <si>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</si>
  <si>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</si>
  <si>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</si>
  <si>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</si>
  <si>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</si>
  <si>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</si>
  <si>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</si>
  <si>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</si>
  <si>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</si>
  <si>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</si>
  <si>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</si>
  <si>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</si>
  <si>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</si>
  <si>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</si>
  <si>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</si>
  <si>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</si>
  <si>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</si>
  <si>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</si>
  <si>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</si>
  <si>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</si>
  <si>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</si>
  <si>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</si>
  <si>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</si>
  <si>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</si>
  <si>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</si>
  <si>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</si>
  <si>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</si>
  <si>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</si>
  <si>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</si>
  <si>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</si>
  <si>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</si>
  <si>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</si>
  <si>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</si>
  <si>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</si>
  <si>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</si>
  <si>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</si>
  <si>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</si>
  <si>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</si>
  <si>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</si>
  <si>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</si>
  <si>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</si>
  <si>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</si>
  <si>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</si>
  <si>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</si>
  <si>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</si>
  <si>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</si>
  <si>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</si>
  <si>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</si>
  <si>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</si>
  <si>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</si>
  <si>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</si>
  <si>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</si>
  <si>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</si>
  <si>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</si>
  <si>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</si>
  <si>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</si>
  <si>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</si>
  <si>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</si>
  <si>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</si>
  <si>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</si>
  <si>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</si>
  <si>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</si>
  <si>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</si>
  <si>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</si>
  <si>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</si>
  <si>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</si>
  <si>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</si>
  <si>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</si>
  <si>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</si>
  <si>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</si>
  <si>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</si>
  <si>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</si>
  <si>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</si>
  <si>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</si>
  <si>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</si>
  <si>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</si>
  <si>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</si>
  <si>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</si>
  <si>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</si>
  <si>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</si>
  <si>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</si>
  <si>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</si>
  <si>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</si>
  <si>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</si>
  <si>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</si>
  <si>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</si>
  <si>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</si>
  <si>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</si>
  <si>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</si>
  <si>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</si>
  <si>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</si>
  <si>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</si>
  <si>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</si>
  <si>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</si>
  <si>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</si>
  <si>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</si>
  <si>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</si>
  <si>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</si>
  <si>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</si>
  <si>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</si>
  <si>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</si>
  <si>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</si>
  <si>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</si>
  <si>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</si>
  <si>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</si>
  <si>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</si>
  <si>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</si>
  <si>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</si>
  <si>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</si>
  <si>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</si>
  <si>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</si>
  <si>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</si>
  <si>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</si>
  <si>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</si>
  <si>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</si>
  <si>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</si>
  <si>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</si>
  <si>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</si>
  <si>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</si>
  <si>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</si>
  <si>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</si>
  <si>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</si>
  <si>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</si>
  <si>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</si>
  <si>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</si>
  <si>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</si>
  <si>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</si>
  <si>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</si>
  <si>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</si>
  <si>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</si>
  <si>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</si>
  <si>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</si>
  <si>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</si>
  <si>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</si>
  <si>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</si>
  <si>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</si>
  <si>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</si>
  <si>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</si>
  <si>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</si>
  <si>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</si>
  <si>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</si>
  <si>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</si>
  <si>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</si>
  <si>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</si>
  <si>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</si>
  <si>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</si>
  <si>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</si>
  <si>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</si>
  <si>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</si>
  <si>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</si>
  <si>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</si>
  <si>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</si>
  <si>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</si>
  <si>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</si>
  <si>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</si>
  <si>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</si>
  <si>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</si>
  <si>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</si>
  <si>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</si>
  <si>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</si>
  <si>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</si>
  <si>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</si>
  <si>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</si>
  <si>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</si>
  <si>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</si>
  <si>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</si>
  <si>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</si>
  <si>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</si>
  <si>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</si>
  <si>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</si>
  <si>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</si>
  <si>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</si>
  <si>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</si>
  <si>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</si>
  <si>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</si>
  <si>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</si>
  <si>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</si>
  <si>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</si>
  <si>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</si>
  <si>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</si>
  <si>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</si>
  <si>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</si>
  <si>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</si>
  <si>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</si>
  <si>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</si>
  <si>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</si>
  <si>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</si>
  <si>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</si>
  <si>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</si>
  <si>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</si>
  <si>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</si>
  <si>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</si>
  <si>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</si>
  <si>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</si>
  <si>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</si>
  <si>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</si>
  <si>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</si>
  <si>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</si>
  <si>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</si>
  <si>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</si>
  <si>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</si>
  <si>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</si>
  <si>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</si>
  <si>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</si>
  <si>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</si>
  <si>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</si>
  <si>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</si>
  <si>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</si>
  <si>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</si>
  <si>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</si>
  <si>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</si>
  <si>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</si>
  <si>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</si>
  <si>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</si>
  <si>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</si>
  <si>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</si>
  <si>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</si>
  <si>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</si>
  <si>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</si>
  <si>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</si>
  <si>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</si>
  <si>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</si>
  <si>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</si>
  <si>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</si>
  <si>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</si>
  <si>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</si>
  <si>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</si>
  <si>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</si>
  <si>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</si>
  <si>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</si>
  <si>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</si>
  <si>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</si>
  <si>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</si>
  <si>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</si>
  <si>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</si>
  <si>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</si>
  <si>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</si>
  <si>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</si>
  <si>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</si>
  <si>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</si>
  <si>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</si>
  <si>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</si>
  <si>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</si>
  <si>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</si>
  <si>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</si>
  <si>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</si>
  <si>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</si>
  <si>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</si>
  <si>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</si>
  <si>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</si>
  <si>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</si>
  <si>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</si>
  <si>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</si>
  <si>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</si>
  <si>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</si>
  <si>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</si>
  <si>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</si>
  <si>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</si>
  <si>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</si>
  <si>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</si>
  <si>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</si>
  <si>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</si>
  <si>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</si>
  <si>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</si>
  <si>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</si>
  <si>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</si>
  <si>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</si>
  <si>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</si>
  <si>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</si>
  <si>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</si>
  <si>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</si>
  <si>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</si>
  <si>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</si>
  <si>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</si>
  <si>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</si>
  <si>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</si>
  <si>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</si>
  <si>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</si>
  <si>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</si>
  <si>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</si>
  <si>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</si>
  <si>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</si>
  <si>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</si>
  <si>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</si>
  <si>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</si>
  <si>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</si>
  <si>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</si>
  <si>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</si>
  <si>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</si>
  <si>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</si>
  <si>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</si>
  <si>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</si>
  <si>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</si>
  <si>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</si>
  <si>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</si>
  <si>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</si>
  <si>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</si>
  <si>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</si>
  <si>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</si>
  <si>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</si>
  <si>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</si>
  <si>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</si>
  <si>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</si>
  <si>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</si>
  <si>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</si>
  <si>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</si>
  <si>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</si>
  <si>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</si>
  <si>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</si>
  <si>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</si>
  <si>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</si>
  <si>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</si>
  <si>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</si>
  <si>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</si>
  <si>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</si>
  <si>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</si>
  <si>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</si>
  <si>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</si>
  <si>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</si>
  <si>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</si>
  <si>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</si>
  <si>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</si>
  <si>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</si>
  <si>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</si>
  <si>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</si>
  <si>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</si>
  <si>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</si>
  <si>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</si>
  <si>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</si>
  <si>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</si>
  <si>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</si>
  <si>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</si>
  <si>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</si>
  <si>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</si>
  <si>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</si>
  <si>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</si>
  <si>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</si>
  <si>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</si>
  <si>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</si>
  <si>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</si>
  <si>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</si>
  <si>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</si>
  <si>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</si>
  <si>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</si>
  <si>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</si>
  <si>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</si>
  <si>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</si>
  <si>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</si>
  <si>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</si>
  <si>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</si>
  <si>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</si>
  <si>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</si>
  <si>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</si>
  <si>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</si>
  <si>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</si>
  <si>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</si>
  <si>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</si>
  <si>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</si>
  <si>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</si>
  <si>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</si>
  <si>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</si>
  <si>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</si>
  <si>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</si>
  <si>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</si>
  <si>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</si>
  <si>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</si>
  <si>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</si>
  <si>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</si>
  <si>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</si>
  <si>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</si>
  <si>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</si>
  <si>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</si>
  <si>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</si>
  <si>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</si>
  <si>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</si>
  <si>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</si>
  <si>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</si>
  <si>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</si>
  <si>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</si>
  <si>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</si>
  <si>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</si>
  <si>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</si>
  <si>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</si>
  <si>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</si>
  <si>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</si>
  <si>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</si>
  <si>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</si>
  <si>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</si>
  <si>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</si>
  <si>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</si>
  <si>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</si>
  <si>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</si>
  <si>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</si>
  <si>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</si>
  <si>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</si>
  <si>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</si>
  <si>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</si>
  <si>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</si>
  <si>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</si>
  <si>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</si>
  <si>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</si>
  <si>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</si>
  <si>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</si>
  <si>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</si>
  <si>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</si>
  <si>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</si>
  <si>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</si>
  <si>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</si>
  <si>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</si>
  <si>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</si>
  <si>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</si>
  <si>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</si>
  <si>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</si>
  <si>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</si>
  <si>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</si>
  <si>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</si>
  <si>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</si>
  <si>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</si>
  <si>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</si>
  <si>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</si>
  <si>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</si>
  <si>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</si>
  <si>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</si>
  <si>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</si>
  <si>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</si>
  <si>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</si>
  <si>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</si>
  <si>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</si>
  <si>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</si>
  <si>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</si>
  <si>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</si>
  <si>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</si>
  <si>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</si>
  <si>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</si>
  <si>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</si>
  <si>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</si>
  <si>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</si>
  <si>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</si>
  <si>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</si>
  <si>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</si>
  <si>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</si>
  <si>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</si>
  <si>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</si>
  <si>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</si>
  <si>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</si>
  <si>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</si>
  <si>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</si>
  <si>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</si>
  <si>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</si>
  <si>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</si>
  <si>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</si>
  <si>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</si>
  <si>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</si>
  <si>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</si>
  <si>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</si>
  <si>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</si>
  <si>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</si>
  <si>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</si>
  <si>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</si>
  <si>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</si>
  <si>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</si>
  <si>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</si>
  <si>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</si>
  <si>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</si>
  <si>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</si>
  <si>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</si>
  <si>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</si>
  <si>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</si>
  <si>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</si>
  <si>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</si>
  <si>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</si>
  <si>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</si>
  <si>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</si>
  <si>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</si>
  <si>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</si>
  <si>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</si>
  <si>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</si>
  <si>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</si>
  <si>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</si>
  <si>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</si>
  <si>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</si>
  <si>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</si>
  <si>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</si>
  <si>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</si>
  <si>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</si>
  <si>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</si>
  <si>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</si>
  <si>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</si>
  <si>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</si>
  <si>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</si>
  <si>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</si>
  <si>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</si>
  <si>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</si>
  <si>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</si>
  <si>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</si>
  <si>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</si>
  <si>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</si>
  <si>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</si>
  <si>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</si>
  <si>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</si>
  <si>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</si>
  <si>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</si>
  <si>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</si>
  <si>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</si>
  <si>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</si>
  <si>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</si>
  <si>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</si>
  <si>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</si>
  <si>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</si>
  <si>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</si>
  <si>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</si>
  <si>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</si>
  <si>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</si>
  <si>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</si>
  <si>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</si>
  <si>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</si>
  <si>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</si>
  <si>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</si>
  <si>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</si>
  <si>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</si>
  <si>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</si>
  <si>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</si>
  <si>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</si>
  <si>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</si>
  <si>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</si>
  <si>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</si>
  <si>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</si>
  <si>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</si>
  <si>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</si>
  <si>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</si>
  <si>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</si>
  <si>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</si>
  <si>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</si>
  <si>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</si>
  <si>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</si>
  <si>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</si>
  <si>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</si>
  <si>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</si>
  <si>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</si>
  <si>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</si>
  <si>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</si>
  <si>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</si>
  <si>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</si>
  <si>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</si>
  <si>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</si>
  <si>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</si>
  <si>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</si>
  <si>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</si>
  <si>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</si>
  <si>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</si>
  <si>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</si>
  <si>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</si>
  <si>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</si>
  <si>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</si>
  <si>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</si>
  <si>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</si>
  <si>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</si>
  <si>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</si>
  <si>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</si>
  <si>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</si>
  <si>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</si>
  <si>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</si>
  <si>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</si>
  <si>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</si>
  <si>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</si>
  <si>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</si>
  <si>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</si>
  <si>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</si>
  <si>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</si>
  <si>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</si>
  <si>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</si>
  <si>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</si>
  <si>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</si>
  <si>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</si>
  <si>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</si>
  <si>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</si>
  <si>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</si>
  <si>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</si>
  <si>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</si>
  <si>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</si>
  <si>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</si>
  <si>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</si>
  <si>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</si>
  <si>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</si>
  <si>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</si>
  <si>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</si>
  <si>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</si>
  <si>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</si>
  <si>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</si>
  <si>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</si>
  <si>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</si>
  <si>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</si>
  <si>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</si>
  <si>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</si>
  <si>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</si>
  <si>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</si>
  <si>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</si>
  <si>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</si>
  <si>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</si>
  <si>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</si>
  <si>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</si>
  <si>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</si>
  <si>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</si>
  <si>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</si>
  <si>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</si>
  <si>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</si>
  <si>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</si>
  <si>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</si>
  <si>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</si>
  <si>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</si>
  <si>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</si>
  <si>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</si>
  <si>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</si>
  <si>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</si>
  <si>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</si>
  <si>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</si>
  <si>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</si>
  <si>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</si>
  <si>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</si>
  <si>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</si>
  <si>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</si>
  <si>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</si>
  <si>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</si>
  <si>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</si>
  <si>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</si>
  <si>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</si>
  <si>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</si>
  <si>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</si>
  <si>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</si>
  <si>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</si>
  <si>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</si>
  <si>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</si>
  <si>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</si>
  <si>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</si>
  <si>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</si>
  <si>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</si>
  <si>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</si>
  <si>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</si>
  <si>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</si>
  <si>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</si>
  <si>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</si>
  <si>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</si>
  <si>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</si>
  <si>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</si>
  <si>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</si>
  <si>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</si>
  <si>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</si>
  <si>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</si>
  <si>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</si>
  <si>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</si>
  <si>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</si>
  <si>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</si>
  <si>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</si>
  <si>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</si>
  <si>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</si>
  <si>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</si>
  <si>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</si>
  <si>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</si>
  <si>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</si>
  <si>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</si>
  <si>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</si>
  <si>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</si>
  <si>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</si>
  <si>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</si>
  <si>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</si>
  <si>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</si>
  <si>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</si>
  <si>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</si>
  <si>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</si>
  <si>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</si>
  <si>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</si>
  <si>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</si>
  <si>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</si>
  <si>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</si>
  <si>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</si>
  <si>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</si>
  <si>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</si>
  <si>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</si>
  <si>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</si>
  <si>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</si>
  <si>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</si>
  <si>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</si>
  <si>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</si>
  <si>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</si>
  <si>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</si>
  <si>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</si>
  <si>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</si>
  <si>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</si>
  <si>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</si>
  <si>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</si>
  <si>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</si>
  <si>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</si>
  <si>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</si>
  <si>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</si>
  <si>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</si>
  <si>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</si>
  <si>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</si>
  <si>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</si>
  <si>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</si>
  <si>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</si>
  <si>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</si>
  <si>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</si>
  <si>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</si>
  <si>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</si>
  <si>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</si>
  <si>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</si>
  <si>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</si>
  <si>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</si>
  <si>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</si>
  <si>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</si>
  <si>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</si>
  <si>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</si>
  <si>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</si>
  <si>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</si>
  <si>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</si>
  <si>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</si>
  <si>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</si>
  <si>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</si>
  <si>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</si>
  <si>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</si>
  <si>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</si>
  <si>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</si>
  <si>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</si>
  <si>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</si>
  <si>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</si>
  <si>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</si>
  <si>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</si>
  <si>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</si>
  <si>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</si>
  <si>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</si>
  <si>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</si>
  <si>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</si>
  <si>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</si>
  <si>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</si>
  <si>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</si>
  <si>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</si>
  <si>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</si>
  <si>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</si>
  <si>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</si>
  <si>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</si>
  <si>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</si>
  <si>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</si>
  <si>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</si>
  <si>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</si>
  <si>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</si>
  <si>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</si>
  <si>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</si>
  <si>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</si>
  <si>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</si>
  <si>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</si>
  <si>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</si>
  <si>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</si>
  <si>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</si>
  <si>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</si>
  <si>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</si>
  <si>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</si>
  <si>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</si>
  <si>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</si>
  <si>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</si>
  <si>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</si>
  <si>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</si>
  <si>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</si>
  <si>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</si>
  <si>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</si>
  <si>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</si>
  <si>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</si>
  <si>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</si>
  <si>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</si>
  <si>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</si>
  <si>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</si>
  <si>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</si>
  <si>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</si>
  <si>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</si>
  <si>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</si>
  <si>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</si>
  <si>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</si>
  <si>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</si>
  <si>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</si>
  <si>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</si>
  <si>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</si>
  <si>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</si>
  <si>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</si>
  <si>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</si>
  <si>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</si>
  <si>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</si>
  <si>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</si>
  <si>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</si>
  <si>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</si>
  <si>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</si>
  <si>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</si>
  <si>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</si>
  <si>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</si>
  <si>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</si>
  <si>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</si>
  <si>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</si>
  <si>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</si>
  <si>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</si>
  <si>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</si>
  <si>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</si>
  <si>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</si>
  <si>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</si>
  <si>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</si>
  <si>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</si>
  <si>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</si>
  <si>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</si>
  <si>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</si>
  <si>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</si>
  <si>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</si>
  <si>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</si>
  <si>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</si>
  <si>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</si>
  <si>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</si>
  <si>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</si>
  <si>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</si>
  <si>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</si>
  <si>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</si>
  <si>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</si>
  <si>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</si>
  <si>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</si>
  <si>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</si>
  <si>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</si>
  <si>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</si>
  <si>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</si>
  <si>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</si>
  <si>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</si>
  <si>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</si>
  <si>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</si>
  <si>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</si>
  <si>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</si>
  <si>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</si>
  <si>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</si>
  <si>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</si>
  <si>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</si>
  <si>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</si>
  <si>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</si>
  <si>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</si>
  <si>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</si>
  <si>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</si>
  <si>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</si>
  <si>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</si>
  <si>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</si>
  <si>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</si>
  <si>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</si>
  <si>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</si>
  <si>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</si>
  <si>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</si>
  <si>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</si>
  <si>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</si>
  <si>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</si>
  <si>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</si>
  <si>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</si>
  <si>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</si>
  <si>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</si>
  <si>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</si>
  <si>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</si>
  <si>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</si>
  <si>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</si>
  <si>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</si>
  <si>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</si>
  <si>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</si>
  <si>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</si>
  <si>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</si>
  <si>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</si>
  <si>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</si>
  <si>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</si>
  <si>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</si>
  <si>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</si>
  <si>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</si>
  <si>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</si>
  <si>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</si>
  <si>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</si>
  <si>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</si>
  <si>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</si>
  <si>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</si>
  <si>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</si>
  <si>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</si>
  <si>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</si>
  <si>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</si>
  <si>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</si>
  <si>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</si>
  <si>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</si>
  <si>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</si>
  <si>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</si>
  <si>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</si>
  <si>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</si>
  <si>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</si>
  <si>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</si>
  <si>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</si>
  <si>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</si>
  <si>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</si>
  <si>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</si>
  <si>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</si>
  <si>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</si>
  <si>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</si>
  <si>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</si>
  <si>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</si>
  <si>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</si>
  <si>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</si>
  <si>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</si>
  <si>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</si>
  <si>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</si>
  <si>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</si>
  <si>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</si>
  <si>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</si>
  <si>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</si>
  <si>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</si>
  <si>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</si>
  <si>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</si>
  <si>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</si>
  <si>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</si>
  <si>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</si>
  <si>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</si>
  <si>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</si>
  <si>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</si>
  <si>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</si>
  <si>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</si>
  <si>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</si>
  <si>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</si>
  <si>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</si>
  <si>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</si>
  <si>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</si>
  <si>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</si>
  <si>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</si>
  <si>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</si>
  <si>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</si>
  <si>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</si>
  <si>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</si>
  <si>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</si>
  <si>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</si>
  <si>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</si>
  <si>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</si>
  <si>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</si>
  <si>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</si>
  <si>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</si>
  <si>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</si>
  <si>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</si>
  <si>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</si>
  <si>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</si>
  <si>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</si>
  <si>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</si>
  <si>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</si>
  <si>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</si>
  <si>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</si>
  <si>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</si>
  <si>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</si>
  <si>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</si>
  <si>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</si>
  <si>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</si>
  <si>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</si>
  <si>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</si>
  <si>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</si>
  <si>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</si>
  <si>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</si>
  <si>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</si>
  <si>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</si>
  <si>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</si>
  <si>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</si>
  <si>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</si>
  <si>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</si>
  <si>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</si>
  <si>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</si>
  <si>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</si>
  <si>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</si>
  <si>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</si>
  <si>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</si>
  <si>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</si>
  <si>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</si>
  <si>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</si>
  <si>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</si>
  <si>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</si>
  <si>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</si>
  <si>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</si>
  <si>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</si>
  <si>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</si>
  <si>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</si>
  <si>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</si>
  <si>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</si>
  <si>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</si>
  <si>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</si>
  <si>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</si>
  <si>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</si>
  <si>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</si>
  <si>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</si>
  <si>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</si>
  <si>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</si>
  <si>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</si>
  <si>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</si>
  <si>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</si>
  <si>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</si>
  <si>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</si>
  <si>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</si>
  <si>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</si>
  <si>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</si>
  <si>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</si>
  <si>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</si>
  <si>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</si>
  <si>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</si>
  <si>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</si>
  <si>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</si>
  <si>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</si>
  <si>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</si>
  <si>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</si>
  <si>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</si>
  <si>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</si>
  <si>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</si>
  <si>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</si>
  <si>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</si>
  <si>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</si>
  <si>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</si>
  <si>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</si>
  <si>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</si>
  <si>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</si>
  <si>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</si>
  <si>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</si>
  <si>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</si>
  <si>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</si>
  <si>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</si>
  <si>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</si>
  <si>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</si>
  <si>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</si>
  <si>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</si>
  <si>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</si>
  <si>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</si>
  <si>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</si>
  <si>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</si>
  <si>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</si>
  <si>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</si>
  <si>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</si>
  <si>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</si>
  <si>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</si>
  <si>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</si>
  <si>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</si>
  <si>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</si>
  <si>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</si>
  <si>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</si>
  <si>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</si>
  <si>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</si>
  <si>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</si>
  <si>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</si>
  <si>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</si>
  <si>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</si>
  <si>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</si>
  <si>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</si>
  <si>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</si>
  <si>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</si>
  <si>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</si>
  <si>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</si>
  <si>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</si>
  <si>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</si>
  <si>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</si>
  <si>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</si>
  <si>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</si>
  <si>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</si>
  <si>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</si>
  <si>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</si>
  <si>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</si>
  <si>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</si>
  <si>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</si>
  <si>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</si>
  <si>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</si>
  <si>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</si>
  <si>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</si>
  <si>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</si>
  <si>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</si>
  <si>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</si>
  <si>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</si>
  <si>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</si>
  <si>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</si>
  <si>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</si>
  <si>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</si>
  <si>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</si>
  <si>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</si>
  <si>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</si>
  <si>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</si>
  <si>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</si>
  <si>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</si>
  <si>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</si>
  <si>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</si>
  <si>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</si>
  <si>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</si>
  <si>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</si>
  <si>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</si>
  <si>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</si>
  <si>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</si>
  <si>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</si>
  <si>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</si>
  <si>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</si>
  <si>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</si>
  <si>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</si>
  <si>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</si>
  <si>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</si>
  <si>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</si>
  <si>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</si>
  <si>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</si>
  <si>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</si>
  <si>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</si>
  <si>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</si>
  <si>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</si>
  <si>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</si>
  <si>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</si>
  <si>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</si>
  <si>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</si>
  <si>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</si>
  <si>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</si>
  <si>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</si>
  <si>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</si>
  <si>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</si>
  <si>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</si>
  <si>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</si>
  <si>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</si>
  <si>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</si>
  <si>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</si>
  <si>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</si>
  <si>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</si>
  <si>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</si>
  <si>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</si>
  <si>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</si>
  <si>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</si>
  <si>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</si>
  <si>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</si>
  <si>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</si>
  <si>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</si>
  <si>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</si>
  <si>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</si>
  <si>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</si>
  <si>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</si>
  <si>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</si>
  <si>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</si>
  <si>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</si>
  <si>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</si>
  <si>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</si>
  <si>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</si>
  <si>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</si>
  <si>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</si>
  <si>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</si>
  <si>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</si>
  <si>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</si>
  <si>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</si>
  <si>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</si>
  <si>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</si>
  <si>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</si>
  <si>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</si>
  <si>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</si>
  <si>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</si>
  <si>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</si>
  <si>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</si>
  <si>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</si>
  <si>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</si>
  <si>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</si>
  <si>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</si>
  <si>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</si>
  <si>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</si>
  <si>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</si>
  <si>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</si>
  <si>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</si>
  <si>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</si>
  <si>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</si>
  <si>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</si>
  <si>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</si>
  <si>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</si>
  <si>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</si>
  <si>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</si>
  <si>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</si>
  <si>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</si>
  <si>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</si>
  <si>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</si>
  <si>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</si>
  <si>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</si>
  <si>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</si>
  <si>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</si>
  <si>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</si>
  <si>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</si>
  <si>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</si>
  <si>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</si>
  <si>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</si>
  <si>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</si>
  <si>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</si>
  <si>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</si>
  <si>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</si>
  <si>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</si>
  <si>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</si>
  <si>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</si>
  <si>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</si>
  <si>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</si>
  <si>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</si>
  <si>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</si>
  <si>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</si>
  <si>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</si>
  <si>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</si>
  <si>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</si>
  <si>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</si>
  <si>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</si>
  <si>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</si>
  <si>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</si>
  <si>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</si>
  <si>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</si>
  <si>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</si>
  <si>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</si>
  <si>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</si>
  <si>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</si>
  <si>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</si>
  <si>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</si>
  <si>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</si>
  <si>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</si>
  <si>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</si>
  <si>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</si>
  <si>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</si>
  <si>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</si>
  <si>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</si>
  <si>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</si>
  <si>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</si>
  <si>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</si>
  <si>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</si>
  <si>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</si>
  <si>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</si>
  <si>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</si>
  <si>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</si>
  <si>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</si>
  <si>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</si>
  <si>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</si>
  <si>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</si>
  <si>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</si>
  <si>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</si>
  <si>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</si>
  <si>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</si>
  <si>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</si>
  <si>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</si>
  <si>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</si>
  <si>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</si>
  <si>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</si>
  <si>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</si>
  <si>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</si>
  <si>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</si>
  <si>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</si>
  <si>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</si>
  <si>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</si>
  <si>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</si>
  <si>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</si>
  <si>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</si>
  <si>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</si>
  <si>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</si>
  <si>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</si>
  <si>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</si>
  <si>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</si>
  <si>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</si>
  <si>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</si>
  <si>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</si>
  <si>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</si>
  <si>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</si>
  <si>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</si>
  <si>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</si>
  <si>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</si>
  <si>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</si>
  <si>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</si>
  <si>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</si>
  <si>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</si>
  <si>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</si>
  <si>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</si>
  <si>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</si>
  <si>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</si>
  <si>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</si>
  <si>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</si>
  <si>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</si>
  <si>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</si>
  <si>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</si>
  <si>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</si>
  <si>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</si>
  <si>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</si>
  <si>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</si>
  <si>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</si>
  <si>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</si>
  <si>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</si>
  <si>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</si>
  <si>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</si>
  <si>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</si>
  <si>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</si>
  <si>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</si>
  <si>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</si>
  <si>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</si>
  <si>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</si>
  <si>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</si>
  <si>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</si>
  <si>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</si>
  <si>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</si>
  <si>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</si>
  <si>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</si>
  <si>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</si>
  <si>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</si>
  <si>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</si>
  <si>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</si>
  <si>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</si>
  <si>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</si>
  <si>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</si>
  <si>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</si>
  <si>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</si>
  <si>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</si>
  <si>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</si>
  <si>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</si>
  <si>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</si>
  <si>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</si>
  <si>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</si>
  <si>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</si>
  <si>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</si>
  <si>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</si>
  <si>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</si>
  <si>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</si>
  <si>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</si>
  <si>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</si>
  <si>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</si>
  <si>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</si>
  <si>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</si>
  <si>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</si>
  <si>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</si>
  <si>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</si>
  <si>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</si>
  <si>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</si>
  <si>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</si>
  <si>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</si>
  <si>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</si>
  <si>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</si>
  <si>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</si>
  <si>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</si>
  <si>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</si>
  <si>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</si>
  <si>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</si>
  <si>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</si>
  <si>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</si>
  <si>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</si>
  <si>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</si>
  <si>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</si>
  <si>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</si>
  <si>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</si>
  <si>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</si>
  <si>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</si>
  <si>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</si>
  <si>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</si>
  <si>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</si>
  <si>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</si>
  <si>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</si>
  <si>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</si>
  <si>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</si>
  <si>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</si>
  <si>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</si>
  <si>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</si>
  <si>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</si>
  <si>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</si>
  <si>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</si>
  <si>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</si>
  <si>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</si>
  <si>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</si>
  <si>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</si>
  <si>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</si>
  <si>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</si>
  <si>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</si>
  <si>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</si>
  <si>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</si>
  <si>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</si>
  <si>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</si>
  <si>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</si>
  <si>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</si>
  <si>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</si>
  <si>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</si>
  <si>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</si>
  <si>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</si>
  <si>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</si>
  <si>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</si>
  <si>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</si>
  <si>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</si>
  <si>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</si>
  <si>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</si>
  <si>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</si>
  <si>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</si>
  <si>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</si>
  <si>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</si>
  <si>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</si>
  <si>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</si>
  <si>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</si>
  <si>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</si>
  <si>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</si>
  <si>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</si>
  <si>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</si>
  <si>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</si>
  <si>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</si>
  <si>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</si>
  <si>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</si>
  <si>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</si>
  <si>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</si>
  <si>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</si>
  <si>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</si>
  <si>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</si>
  <si>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</si>
  <si>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</si>
  <si>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</si>
  <si>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</si>
  <si>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</si>
  <si>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</si>
  <si>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</si>
  <si>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</si>
  <si>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</si>
  <si>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</si>
  <si>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</si>
  <si>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</si>
  <si>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</si>
  <si>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</si>
  <si>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</si>
  <si>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</si>
  <si>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</si>
  <si>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</si>
  <si>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</si>
  <si>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</si>
  <si>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</si>
  <si>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</si>
  <si>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</si>
  <si>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</si>
  <si>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</si>
  <si>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</si>
  <si>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</si>
  <si>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</si>
  <si>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</si>
  <si>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</si>
  <si>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</si>
  <si>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</si>
  <si>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</si>
  <si>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</si>
  <si>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</si>
  <si>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</si>
  <si>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</si>
  <si>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</si>
  <si>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</si>
  <si>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</si>
  <si>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</si>
  <si>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</si>
  <si>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</si>
  <si>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</si>
  <si>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</si>
  <si>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</si>
  <si>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</si>
  <si>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</si>
  <si>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</si>
  <si>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</si>
  <si>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</si>
  <si>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</si>
  <si>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</si>
  <si>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</si>
  <si>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</si>
  <si>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</si>
  <si>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</si>
  <si>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</si>
  <si>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</si>
  <si>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</si>
  <si>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</si>
  <si>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</si>
  <si>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</si>
  <si>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</si>
  <si>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</si>
  <si>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</si>
  <si>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</si>
  <si>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</si>
  <si>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</si>
  <si>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</si>
  <si>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</si>
  <si>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</si>
  <si>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</si>
  <si>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</si>
  <si>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</si>
  <si>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</si>
  <si>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</si>
  <si>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</si>
  <si>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</si>
  <si>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</si>
  <si>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</si>
  <si>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</si>
  <si>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</si>
  <si>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</si>
  <si>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</si>
  <si>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</si>
  <si>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</si>
  <si>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</si>
  <si>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</si>
  <si>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</si>
  <si>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</si>
  <si>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</si>
  <si>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</si>
  <si>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</si>
  <si>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</si>
  <si>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</si>
  <si>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</si>
  <si>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</si>
  <si>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</si>
  <si>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</si>
  <si>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</si>
  <si>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</si>
  <si>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</si>
  <si>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</si>
  <si>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</si>
  <si>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</si>
  <si>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</si>
  <si>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</si>
  <si>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</si>
  <si>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</si>
  <si>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</si>
  <si>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</si>
  <si>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</si>
  <si>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</si>
  <si>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</si>
  <si>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</si>
  <si>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</si>
  <si>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</si>
  <si>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</si>
  <si>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</si>
  <si>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</si>
  <si>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</si>
  <si>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</si>
  <si>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</si>
  <si>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</si>
  <si>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</si>
  <si>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</si>
  <si>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</si>
  <si>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</si>
  <si>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</si>
  <si>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</si>
  <si>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</si>
  <si>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</si>
  <si>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</si>
  <si>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</si>
  <si>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</si>
  <si>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</si>
  <si>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</si>
  <si>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</si>
  <si>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</si>
  <si>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</si>
  <si>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</si>
  <si>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</si>
  <si>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</si>
  <si>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</si>
  <si>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</si>
  <si>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</si>
  <si>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</si>
  <si>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</si>
  <si>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</si>
  <si>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</si>
  <si>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</si>
  <si>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</si>
  <si>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</si>
  <si>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</si>
  <si>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</si>
  <si>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</si>
  <si>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</si>
  <si>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</si>
  <si>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</si>
  <si>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</si>
  <si>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</si>
  <si>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</si>
  <si>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</si>
  <si>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</si>
  <si>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</si>
  <si>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</si>
  <si>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</si>
  <si>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</si>
  <si>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</si>
  <si>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</si>
  <si>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</si>
  <si>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</si>
  <si>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</si>
  <si>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</si>
  <si>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</si>
  <si>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</si>
  <si>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</si>
  <si>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</si>
  <si>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</si>
  <si>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</si>
  <si>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</si>
  <si>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</si>
  <si>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</si>
  <si>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</si>
  <si>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</si>
  <si>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</si>
  <si>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</si>
  <si>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</si>
  <si>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</si>
  <si>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</si>
  <si>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</si>
  <si>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</si>
  <si>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</si>
  <si>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</si>
  <si>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</si>
  <si>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</si>
  <si>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</si>
  <si>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</si>
  <si>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</si>
  <si>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</si>
  <si>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</si>
  <si>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</si>
  <si>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</si>
  <si>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</si>
  <si>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</si>
  <si>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</si>
  <si>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</si>
  <si>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</si>
  <si>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</si>
  <si>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</si>
  <si>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</si>
  <si>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</si>
  <si>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</si>
  <si>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</si>
  <si>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</si>
  <si>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</si>
  <si>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</si>
  <si>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</si>
  <si>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</si>
  <si>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</si>
  <si>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</si>
  <si>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</si>
  <si>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</si>
  <si>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</si>
  <si>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</si>
  <si>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</si>
  <si>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</si>
  <si>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</si>
  <si>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</si>
  <si>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</si>
  <si>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</si>
  <si>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</si>
  <si>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</si>
  <si>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</si>
  <si>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</si>
  <si>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</si>
  <si>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</si>
  <si>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</si>
  <si>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</si>
  <si>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</si>
  <si>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</si>
  <si>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</si>
  <si>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</si>
  <si>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</si>
  <si>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</si>
  <si>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</si>
  <si>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</si>
  <si>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</si>
  <si>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</si>
  <si>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</si>
  <si>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</si>
  <si>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</si>
  <si>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</si>
  <si>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</si>
  <si>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</si>
  <si>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</si>
  <si>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</si>
  <si>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</si>
  <si>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</si>
  <si>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</si>
  <si>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</si>
  <si>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</si>
  <si>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</si>
  <si>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</si>
  <si>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</si>
  <si>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</si>
  <si>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</si>
  <si>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</si>
  <si>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</si>
  <si>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</si>
  <si>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</si>
  <si>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</si>
  <si>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</si>
  <si>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</si>
  <si>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</si>
  <si>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</si>
  <si>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</si>
  <si>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</si>
  <si>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</si>
  <si>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</si>
  <si>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</si>
  <si>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</si>
  <si>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</si>
  <si>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</si>
  <si>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</si>
  <si>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</si>
  <si>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</si>
  <si>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</si>
  <si>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</si>
  <si>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</si>
  <si>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</si>
  <si>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</si>
  <si>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</si>
  <si>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</si>
  <si>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</si>
  <si>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</si>
  <si>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</si>
  <si>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</si>
  <si>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</si>
  <si>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</si>
  <si>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</si>
  <si>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</si>
  <si>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</si>
  <si>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</si>
  <si>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</si>
  <si>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</si>
  <si>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</si>
  <si>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</si>
  <si>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</si>
  <si>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</si>
  <si>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</si>
  <si>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</si>
  <si>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</si>
  <si>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</si>
  <si>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</si>
  <si>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</si>
  <si>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</si>
  <si>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</si>
  <si>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</si>
  <si>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</si>
  <si>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</si>
  <si>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</si>
  <si>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</si>
  <si>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</si>
  <si>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</si>
  <si>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</si>
  <si>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</si>
  <si>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</si>
  <si>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</si>
  <si>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</si>
  <si>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</si>
  <si>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</si>
  <si>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</si>
  <si>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</si>
  <si>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</si>
  <si>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</si>
  <si>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</si>
  <si>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</si>
  <si>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</si>
  <si>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</si>
  <si>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</si>
  <si>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</si>
  <si>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</si>
  <si>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</si>
  <si>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</si>
  <si>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</si>
  <si>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</si>
  <si>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</si>
  <si>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</si>
  <si>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</si>
  <si>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</si>
  <si>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</si>
  <si>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</si>
  <si>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</si>
  <si>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</si>
  <si>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</si>
  <si>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</si>
  <si>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</si>
  <si>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</si>
  <si>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</si>
  <si>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</si>
  <si>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</si>
  <si>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</si>
  <si>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</si>
  <si>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</si>
  <si>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</si>
  <si>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</si>
  <si>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</si>
  <si>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</si>
  <si>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</si>
  <si>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</si>
  <si>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</si>
  <si>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</si>
  <si>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</si>
  <si>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</si>
  <si>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</si>
  <si>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</si>
  <si>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</si>
  <si>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</si>
  <si>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</si>
  <si>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</si>
  <si>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</si>
  <si>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</si>
  <si>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</si>
  <si>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</si>
  <si>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</si>
  <si>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</si>
  <si>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</si>
  <si>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</si>
  <si>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</si>
  <si>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</si>
  <si>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</si>
  <si>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</si>
  <si>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</si>
  <si>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</si>
  <si>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</si>
  <si>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</si>
  <si>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</si>
  <si>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</si>
  <si>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</si>
  <si>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</si>
  <si>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</si>
  <si>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</si>
  <si>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</si>
  <si>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</si>
  <si>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</si>
  <si>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</si>
  <si>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</si>
  <si>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</si>
  <si>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</si>
  <si>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</si>
  <si>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</si>
  <si>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</si>
  <si>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</si>
  <si>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</si>
  <si>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</si>
  <si>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</si>
  <si>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</si>
  <si>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</si>
  <si>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</si>
  <si>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</si>
  <si>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</si>
  <si>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</si>
  <si>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</si>
  <si>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</si>
  <si>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</si>
  <si>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</si>
  <si>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</si>
  <si>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</si>
  <si>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</si>
  <si>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</si>
  <si>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</si>
  <si>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</si>
  <si>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</si>
  <si>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</si>
  <si>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</si>
  <si>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</si>
  <si>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</si>
  <si>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</si>
  <si>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</si>
  <si>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</si>
  <si>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</si>
  <si>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</si>
  <si>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</si>
  <si>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</si>
  <si>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</si>
  <si>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</si>
  <si>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</si>
  <si>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</si>
  <si>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</si>
  <si>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</si>
  <si>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</si>
  <si>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</si>
  <si>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</si>
  <si>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</si>
  <si>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</si>
  <si>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</si>
  <si>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</si>
  <si>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</si>
  <si>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</si>
  <si>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</si>
  <si>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</si>
  <si>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</si>
  <si>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</si>
  <si>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</si>
  <si>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</si>
  <si>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</si>
  <si>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</si>
  <si>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</si>
  <si>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</si>
  <si>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</si>
  <si>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</si>
  <si>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</si>
  <si>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</si>
  <si>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</si>
  <si>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</si>
  <si>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</si>
  <si>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</si>
  <si>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</si>
  <si>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</si>
  <si>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</si>
  <si>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</si>
  <si>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</si>
  <si>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</si>
  <si>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</si>
  <si>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</si>
  <si>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</si>
  <si>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</si>
  <si>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</si>
  <si>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</si>
  <si>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</si>
  <si>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</si>
  <si>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</si>
  <si>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</si>
  <si>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</si>
  <si>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</si>
  <si>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</si>
  <si>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</si>
  <si>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</si>
  <si>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</si>
  <si>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</si>
  <si>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</si>
  <si>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</si>
  <si>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</si>
  <si>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</si>
  <si>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</si>
  <si>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</si>
  <si>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</si>
  <si>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</si>
  <si>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</si>
  <si>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</si>
  <si>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</si>
  <si>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</si>
  <si>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</si>
  <si>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</si>
  <si>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</si>
  <si>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</si>
  <si>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</si>
  <si>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</si>
  <si>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</si>
  <si>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</si>
  <si>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</si>
  <si>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</si>
  <si>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</si>
  <si>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</si>
  <si>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</si>
  <si>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</si>
  <si>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</si>
  <si>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</si>
  <si>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</si>
  <si>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</si>
  <si>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</si>
  <si>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</si>
  <si>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</si>
  <si>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</si>
  <si>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</si>
  <si>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</si>
  <si>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</si>
  <si>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</si>
  <si>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</si>
  <si>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</si>
  <si>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</si>
  <si>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</si>
  <si>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</si>
  <si>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</si>
  <si>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</si>
  <si>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</si>
  <si>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</si>
  <si>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</si>
  <si>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</si>
  <si>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</si>
  <si>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</si>
  <si>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</si>
  <si>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</si>
  <si>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</si>
  <si>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</si>
  <si>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</si>
  <si>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</si>
  <si>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</si>
  <si>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</si>
  <si>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</si>
  <si>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</si>
  <si>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</si>
  <si>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</si>
  <si>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</si>
  <si>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</si>
  <si>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</si>
  <si>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</si>
  <si>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</si>
  <si>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</si>
  <si>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</si>
  <si>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</si>
  <si>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</si>
  <si>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</si>
  <si>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</si>
  <si>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</si>
  <si>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</si>
  <si>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</si>
  <si>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</si>
  <si>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</si>
  <si>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</si>
  <si>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</si>
  <si>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</si>
  <si>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</si>
  <si>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</si>
  <si>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</si>
  <si>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</si>
  <si>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</si>
  <si>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</si>
  <si>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</si>
  <si>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</si>
  <si>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</si>
  <si>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</si>
  <si>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</si>
  <si>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</si>
  <si>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</si>
  <si>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</si>
  <si>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</si>
  <si>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</si>
  <si>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</si>
  <si>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</si>
  <si>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</si>
  <si>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</si>
  <si>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</si>
  <si>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</si>
  <si>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</si>
  <si>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</si>
  <si>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</si>
  <si>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</si>
  <si>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</si>
  <si>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</si>
  <si>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</si>
  <si>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</si>
  <si>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</si>
  <si>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</si>
  <si>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</si>
  <si>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</si>
  <si>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</si>
  <si>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</si>
  <si>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</si>
  <si>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</si>
  <si>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</si>
  <si>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</si>
  <si>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</si>
  <si>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</si>
  <si>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</si>
  <si>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</si>
  <si>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</si>
  <si>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</si>
  <si>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</si>
  <si>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</si>
  <si>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</si>
  <si>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</si>
  <si>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</si>
  <si>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</si>
  <si>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</si>
  <si>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</si>
  <si>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</si>
  <si>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</si>
  <si>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</si>
  <si>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</si>
  <si>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</si>
  <si>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</si>
  <si>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</si>
  <si>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</si>
  <si>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</si>
  <si>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</si>
  <si>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</si>
  <si>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</si>
  <si>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</si>
  <si>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</si>
  <si>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</si>
  <si>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</si>
  <si>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</si>
  <si>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</si>
  <si>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</si>
  <si>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</si>
  <si>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</si>
  <si>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</si>
  <si>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</si>
  <si>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</si>
  <si>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</si>
  <si>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</si>
  <si>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</si>
  <si>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</si>
  <si>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</si>
  <si>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</si>
  <si>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</si>
  <si>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</si>
  <si>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</si>
  <si>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</si>
  <si>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</si>
  <si>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</si>
  <si>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</si>
  <si>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</si>
  <si>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</si>
  <si>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</si>
  <si>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</si>
  <si>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</si>
  <si>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</si>
  <si>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</si>
  <si>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</si>
  <si>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</si>
  <si>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</si>
  <si>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</si>
  <si>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</si>
  <si>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</si>
  <si>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</si>
  <si>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</si>
  <si>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</si>
  <si>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</si>
  <si>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</si>
  <si>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</si>
  <si>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</si>
  <si>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</si>
  <si>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</si>
  <si>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</si>
  <si>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</si>
  <si>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</si>
  <si>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</si>
  <si>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</si>
  <si>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</si>
  <si>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</si>
  <si>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</si>
  <si>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</si>
  <si>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</si>
  <si>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</si>
  <si>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</si>
  <si>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</si>
  <si>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</si>
  <si>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</si>
  <si>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</si>
  <si>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</si>
  <si>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</si>
  <si>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</si>
  <si>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</si>
  <si>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</si>
  <si>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</si>
  <si>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</si>
  <si>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</si>
  <si>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</si>
  <si>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</si>
  <si>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</si>
  <si>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</si>
  <si>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</si>
  <si>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</si>
  <si>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</si>
  <si>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</si>
  <si>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</si>
  <si>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</si>
  <si>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</si>
  <si>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</si>
  <si>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</si>
  <si>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</si>
  <si>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</si>
  <si>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</si>
  <si>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</si>
  <si>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</si>
  <si>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</si>
  <si>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</si>
  <si>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</si>
  <si>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</si>
  <si>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</si>
  <si>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</si>
  <si>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</si>
  <si>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</si>
  <si>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</si>
  <si>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</si>
  <si>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</si>
  <si>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</si>
  <si>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</si>
  <si>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</si>
  <si>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</si>
  <si>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</si>
  <si>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</si>
  <si>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</si>
  <si>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</si>
  <si>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</si>
  <si>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</si>
  <si>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</si>
  <si>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</si>
  <si>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</si>
  <si>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</si>
  <si>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</si>
  <si>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</si>
  <si>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</si>
  <si>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</si>
  <si>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</si>
  <si>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</si>
  <si>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</si>
  <si>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</si>
  <si>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</si>
  <si>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</si>
  <si>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</si>
  <si>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</si>
  <si>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</si>
  <si>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</si>
  <si>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</si>
  <si>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</si>
  <si>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</si>
  <si>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</si>
  <si>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</si>
  <si>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</si>
  <si>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</si>
  <si>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</si>
  <si>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</si>
  <si>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</si>
  <si>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</si>
  <si>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</si>
  <si>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</si>
  <si>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</si>
  <si>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</si>
  <si>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</si>
  <si>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</si>
  <si>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</si>
  <si>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</si>
  <si>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</si>
  <si>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</si>
  <si>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</si>
  <si>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</si>
  <si>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</si>
  <si>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</si>
  <si>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</si>
  <si>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</si>
  <si>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</si>
  <si>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</si>
  <si>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</si>
  <si>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</si>
  <si>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</si>
  <si>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</si>
  <si>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</si>
  <si>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</si>
  <si>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</si>
  <si>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</si>
  <si>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</si>
  <si>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</si>
  <si>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</si>
  <si>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</si>
  <si>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</si>
  <si>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</si>
  <si>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</si>
  <si>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</si>
  <si>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</si>
  <si>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</si>
  <si>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</si>
  <si>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</si>
  <si>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</si>
  <si>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</si>
  <si>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</si>
  <si>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</si>
  <si>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</si>
  <si>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</si>
  <si>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</si>
  <si>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</si>
  <si>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</si>
  <si>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</si>
  <si>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</si>
  <si>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</si>
  <si>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</si>
  <si>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</si>
  <si>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</si>
  <si>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</si>
  <si>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</si>
  <si>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</si>
  <si>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</si>
  <si>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</si>
  <si>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</si>
  <si>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</si>
  <si>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</si>
  <si>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</si>
  <si>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</si>
  <si>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</si>
  <si>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</si>
  <si>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</si>
  <si>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</si>
  <si>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</si>
  <si>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</si>
  <si>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</si>
  <si>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</si>
  <si>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</si>
  <si>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</si>
  <si>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</si>
  <si>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</si>
  <si>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</si>
  <si>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</si>
  <si>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</si>
  <si>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</si>
  <si>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</si>
  <si>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</si>
  <si>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</si>
  <si>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</si>
  <si>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</si>
  <si>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</si>
  <si>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</si>
  <si>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</si>
  <si>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</si>
  <si>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</si>
  <si>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</si>
  <si>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</si>
  <si>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</si>
  <si>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</si>
  <si>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</si>
  <si>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</si>
  <si>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</si>
  <si>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</si>
  <si>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</si>
  <si>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</si>
  <si>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</si>
  <si>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</si>
  <si>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</si>
  <si>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</si>
  <si>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</si>
  <si>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</si>
  <si>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</si>
  <si>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</si>
  <si>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</si>
  <si>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</si>
  <si>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</si>
  <si>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</si>
  <si>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</si>
  <si>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</si>
  <si>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</si>
  <si>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</si>
  <si>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</si>
  <si>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</si>
  <si>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</si>
  <si>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</si>
  <si>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</si>
  <si>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</si>
  <si>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</si>
  <si>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</si>
  <si>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</si>
  <si>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</si>
  <si>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</si>
  <si>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</si>
  <si>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</si>
  <si>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</si>
  <si>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</si>
  <si>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</si>
  <si>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</si>
  <si>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</si>
  <si>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</si>
  <si>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</si>
  <si>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</si>
  <si>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</si>
  <si>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</si>
  <si>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</si>
  <si>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</si>
  <si>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</si>
  <si>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</si>
  <si>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</si>
  <si>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</si>
  <si>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</si>
  <si>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</si>
  <si>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</si>
  <si>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</si>
  <si>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</si>
  <si>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</si>
  <si>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</si>
  <si>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</si>
  <si>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</si>
  <si>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</si>
  <si>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</si>
  <si>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</si>
  <si>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</si>
  <si>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</si>
  <si>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</si>
  <si>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</si>
  <si>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</si>
  <si>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</si>
  <si>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</si>
  <si>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</si>
  <si>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</si>
  <si>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</si>
  <si>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</si>
  <si>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</si>
  <si>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</si>
  <si>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</si>
  <si>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</si>
  <si>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</si>
  <si>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</si>
  <si>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</si>
  <si>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</si>
  <si>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</si>
  <si>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</si>
  <si>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</si>
  <si>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</si>
  <si>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</si>
  <si>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</si>
  <si>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</si>
  <si>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</si>
  <si>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</si>
  <si>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</si>
  <si>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</si>
  <si>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</si>
  <si>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</si>
  <si>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</si>
  <si>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</si>
  <si>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</si>
  <si>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</si>
  <si>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</si>
  <si>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</si>
  <si>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</si>
  <si>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</si>
  <si>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</si>
  <si>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</si>
  <si>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</si>
  <si>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</si>
  <si>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</si>
  <si>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</si>
  <si>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</si>
  <si>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</si>
  <si>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</si>
  <si>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</si>
  <si>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</si>
  <si>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</si>
  <si>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</si>
  <si>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</si>
  <si>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</si>
  <si>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</si>
  <si>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</si>
  <si>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</si>
  <si>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</si>
  <si>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</si>
  <si>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</si>
  <si>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</si>
  <si>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</si>
  <si>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</si>
  <si>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</si>
  <si>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</si>
  <si>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</si>
  <si>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</si>
  <si>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</si>
  <si>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</si>
  <si>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</si>
  <si>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</si>
  <si>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</si>
  <si>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</si>
  <si>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</si>
  <si>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</si>
  <si>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</si>
  <si>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</si>
  <si>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</si>
  <si>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</si>
  <si>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</si>
  <si>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</si>
  <si>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</si>
  <si>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</si>
  <si>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</si>
  <si>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</si>
  <si>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</si>
  <si>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</si>
  <si>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</si>
  <si>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</si>
  <si>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</si>
  <si>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</si>
  <si>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</si>
  <si>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</si>
  <si>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</si>
  <si>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</si>
  <si>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</si>
  <si>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</si>
  <si>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</si>
  <si>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</si>
  <si>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</si>
  <si>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</si>
  <si>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</si>
  <si>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</si>
  <si>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</si>
  <si>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</si>
  <si>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</si>
  <si>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</si>
  <si>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</si>
  <si>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</si>
  <si>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</si>
  <si>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</si>
  <si>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</si>
  <si>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</si>
  <si>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</si>
  <si>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</si>
  <si>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</si>
  <si>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</si>
  <si>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</si>
  <si>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</si>
  <si>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</si>
  <si>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</si>
  <si>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</si>
  <si>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</si>
  <si>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</si>
  <si>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</si>
  <si>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</si>
  <si>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</si>
  <si>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</si>
  <si>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</si>
  <si>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</si>
  <si>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</si>
  <si>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</si>
  <si>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</si>
  <si>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</si>
  <si>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</si>
  <si>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</si>
  <si>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</si>
  <si>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</si>
  <si>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</si>
  <si>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</si>
  <si>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</si>
  <si>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</si>
  <si>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</si>
  <si>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</si>
  <si>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</si>
  <si>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</si>
  <si>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</si>
  <si>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</si>
  <si>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</si>
  <si>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</si>
  <si>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</si>
  <si>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</si>
  <si>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</si>
  <si>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</si>
  <si>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</si>
  <si>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</si>
  <si>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</si>
  <si>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</si>
  <si>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</si>
  <si>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</si>
  <si>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</si>
  <si>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</si>
  <si>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</si>
  <si>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</si>
  <si>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</si>
  <si>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</si>
  <si>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</si>
  <si>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</si>
  <si>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</si>
  <si>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</si>
  <si>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</si>
  <si>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</si>
  <si>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</si>
  <si>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</si>
  <si>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</si>
  <si>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</si>
  <si>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</si>
  <si>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</si>
  <si>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</si>
  <si>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</si>
  <si>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</si>
  <si>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</si>
  <si>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</si>
  <si>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</si>
  <si>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</si>
  <si>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</si>
  <si>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</si>
  <si>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</si>
  <si>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</si>
  <si>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</si>
  <si>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</si>
  <si>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</si>
  <si>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</si>
  <si>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</si>
  <si>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</si>
  <si>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</si>
  <si>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</si>
  <si>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</si>
  <si>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</si>
  <si>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</si>
  <si>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</si>
  <si>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</si>
  <si>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</si>
  <si>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</si>
  <si>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</si>
  <si>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</si>
  <si>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</si>
  <si>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</si>
  <si>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</si>
  <si>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</si>
  <si>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</si>
  <si>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</si>
  <si>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</si>
  <si>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</si>
  <si>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</si>
  <si>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</si>
  <si>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</si>
  <si>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</si>
  <si>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</si>
  <si>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</si>
  <si>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</si>
  <si>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</si>
  <si>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</si>
  <si>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</si>
  <si>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</si>
  <si>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</si>
  <si>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</si>
  <si>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</si>
  <si>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</si>
  <si>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</si>
  <si>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</si>
  <si>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</si>
  <si>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</si>
  <si>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</si>
  <si>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</si>
  <si>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</si>
  <si>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</si>
  <si>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</si>
  <si>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</si>
  <si>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</si>
  <si>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</si>
  <si>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</si>
  <si>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</si>
  <si>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</si>
  <si>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</si>
  <si>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</si>
  <si>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</si>
  <si>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</si>
  <si>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</si>
  <si>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</si>
  <si>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</si>
  <si>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</si>
  <si>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</si>
  <si>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</si>
  <si>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</si>
  <si>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</si>
  <si>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</si>
  <si>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</si>
  <si>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</si>
  <si>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</si>
  <si>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</si>
  <si>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</si>
  <si>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</si>
  <si>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</si>
  <si>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</si>
  <si>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</si>
  <si>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</si>
  <si>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</si>
  <si>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</si>
  <si>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</si>
  <si>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</si>
  <si>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</si>
  <si>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</si>
  <si>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</si>
  <si>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</si>
  <si>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</si>
  <si>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</si>
  <si>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</si>
  <si>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</si>
  <si>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</si>
  <si>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</si>
  <si>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</si>
  <si>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</si>
  <si>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</si>
  <si>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</si>
  <si>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</si>
  <si>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</si>
  <si>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</si>
  <si>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</si>
  <si>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</si>
  <si>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</si>
  <si>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</si>
  <si>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</si>
  <si>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</si>
  <si>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</si>
  <si>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</si>
  <si>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</si>
  <si>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</si>
  <si>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</si>
  <si>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</si>
  <si>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</si>
  <si>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</si>
  <si>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</si>
  <si>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</si>
  <si>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</si>
  <si>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</si>
  <si>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</si>
  <si>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</si>
  <si>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</si>
  <si>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</si>
  <si>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</si>
  <si>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</si>
  <si>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</si>
  <si>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</si>
  <si>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</si>
  <si>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</si>
  <si>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</si>
  <si>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</si>
  <si>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</si>
  <si>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</si>
  <si>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</si>
  <si>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</si>
  <si>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</si>
  <si>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</si>
  <si>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</si>
  <si>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</si>
  <si>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</si>
  <si>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</si>
  <si>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</si>
  <si>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</si>
  <si>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</si>
  <si>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</si>
  <si>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</si>
  <si>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</si>
  <si>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</si>
  <si>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</si>
  <si>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</si>
  <si>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</si>
  <si>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</si>
  <si>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</si>
  <si>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</si>
  <si>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</si>
  <si>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</si>
  <si>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</si>
  <si>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</si>
  <si>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</si>
  <si>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</si>
  <si>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</si>
  <si>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</si>
  <si>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</si>
  <si>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</si>
  <si>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</si>
  <si>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</si>
  <si>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</si>
  <si>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</si>
  <si>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</si>
  <si>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</si>
  <si>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</si>
  <si>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</si>
  <si>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</si>
  <si>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</si>
  <si>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</si>
  <si>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</si>
  <si>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</si>
  <si>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</si>
  <si>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</si>
  <si>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</si>
  <si>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</si>
  <si>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</si>
  <si>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</si>
  <si>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</si>
  <si>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</si>
  <si>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</si>
  <si>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</si>
  <si>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</si>
  <si>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</si>
  <si>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</si>
  <si>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</si>
  <si>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</si>
  <si>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</si>
  <si>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</si>
  <si>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</si>
  <si>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</si>
  <si>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</si>
  <si>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</si>
  <si>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</si>
  <si>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</si>
  <si>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</si>
  <si>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</si>
  <si>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</si>
  <si>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</si>
  <si>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</si>
  <si>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</si>
  <si>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</si>
  <si>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</si>
  <si>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</si>
  <si>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</si>
  <si>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</si>
  <si>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</si>
  <si>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</si>
  <si>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</si>
  <si>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</si>
  <si>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</si>
  <si>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</si>
  <si>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</si>
  <si>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</si>
  <si>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</si>
  <si>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</si>
  <si>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</si>
  <si>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</si>
  <si>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</si>
  <si>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</si>
  <si>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</si>
  <si>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</si>
  <si>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</si>
  <si>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</si>
  <si>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</si>
  <si>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</si>
  <si>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</si>
  <si>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</si>
  <si>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</si>
  <si>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</si>
  <si>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</si>
  <si>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</si>
  <si>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</si>
  <si>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</si>
  <si>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</si>
  <si>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</si>
  <si>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</si>
  <si>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</si>
  <si>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</si>
  <si>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</si>
  <si>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</si>
  <si>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</si>
  <si>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</si>
  <si>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</si>
  <si>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</si>
  <si>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</si>
  <si>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</si>
  <si>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</si>
  <si>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</si>
  <si>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</si>
  <si>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</si>
  <si>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</si>
  <si>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</si>
  <si>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</si>
  <si>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</si>
  <si>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</si>
  <si>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</si>
  <si>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</si>
  <si>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</si>
  <si>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</si>
  <si>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</si>
  <si>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</si>
  <si>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</si>
  <si>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</si>
  <si>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</si>
  <si>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</si>
  <si>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</si>
  <si>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</si>
  <si>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</si>
  <si>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</si>
  <si>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</si>
  <si>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</si>
  <si>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</si>
  <si>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</si>
  <si>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</si>
  <si>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</si>
  <si>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</si>
  <si>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</si>
  <si>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</si>
  <si>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</si>
  <si>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</si>
  <si>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</si>
  <si>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</si>
  <si>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</si>
  <si>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</si>
  <si>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</si>
  <si>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</si>
  <si>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</si>
  <si>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</si>
  <si>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</si>
  <si>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</si>
  <si>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</si>
  <si>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</si>
  <si>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</si>
  <si>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</si>
  <si>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</si>
  <si>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</si>
  <si>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</si>
  <si>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</si>
  <si>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</si>
  <si>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</si>
  <si>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</si>
  <si>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</si>
  <si>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</si>
  <si>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</si>
  <si>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</si>
  <si>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</si>
  <si>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</si>
  <si>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</si>
  <si>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</si>
  <si>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</si>
  <si>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</si>
  <si>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</si>
  <si>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</si>
  <si>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</si>
  <si>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</si>
  <si>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</si>
  <si>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</si>
  <si>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</si>
  <si>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</si>
  <si>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</si>
  <si>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</si>
  <si>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</si>
  <si>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</si>
  <si>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</si>
  <si>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</si>
  <si>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</si>
  <si>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</si>
  <si>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</si>
  <si>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</si>
  <si>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</si>
  <si>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</si>
  <si>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</si>
  <si>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</si>
  <si>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</si>
  <si>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</si>
  <si>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</si>
  <si>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</si>
  <si>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</si>
  <si>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</si>
  <si>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</si>
  <si>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</si>
  <si>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</si>
  <si>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</si>
  <si>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</si>
  <si>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</si>
  <si>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</si>
  <si>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</si>
  <si>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</si>
  <si>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</si>
  <si>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</si>
  <si>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</si>
  <si>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</si>
  <si>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</si>
  <si>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</si>
  <si>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</si>
  <si>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</si>
  <si>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</si>
  <si>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</si>
  <si>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</si>
  <si>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</si>
  <si>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</si>
  <si>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</si>
  <si>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</si>
  <si>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</si>
  <si>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</si>
  <si>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</si>
  <si>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</si>
  <si>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</si>
  <si>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</si>
  <si>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</si>
  <si>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</si>
  <si>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</si>
  <si>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</si>
  <si>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</si>
  <si>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</si>
  <si>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</si>
  <si>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</si>
  <si>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</si>
  <si>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</si>
  <si>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</si>
  <si>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</si>
  <si>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</si>
  <si>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</si>
  <si>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</si>
  <si>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</si>
  <si>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</si>
  <si>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</si>
  <si>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</si>
  <si>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</si>
  <si>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</si>
  <si>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</si>
  <si>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</si>
  <si>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</si>
  <si>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</si>
  <si>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</si>
  <si>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</si>
  <si>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</si>
  <si>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</si>
  <si>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</si>
  <si>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</si>
  <si>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</si>
  <si>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</si>
  <si>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</si>
  <si>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</si>
  <si>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</si>
  <si>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</si>
  <si>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</si>
  <si>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</si>
  <si>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</si>
  <si>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</si>
  <si>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</si>
  <si>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</si>
  <si>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</si>
  <si>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</si>
  <si>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</si>
  <si>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</si>
  <si>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</si>
  <si>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</si>
  <si>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</si>
  <si>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</si>
  <si>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</si>
  <si>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</si>
  <si>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</si>
  <si>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</si>
  <si>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</si>
  <si>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</si>
  <si>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</si>
  <si>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</si>
  <si>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</si>
  <si>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</si>
  <si>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</si>
  <si>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</si>
  <si>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</si>
  <si>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</si>
  <si>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</si>
  <si>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</si>
  <si>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</si>
  <si>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</si>
  <si>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</si>
  <si>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</si>
  <si>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</si>
  <si>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</si>
  <si>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</si>
  <si>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</si>
  <si>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</si>
  <si>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</si>
  <si>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</si>
  <si>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</si>
  <si>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</si>
  <si>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</si>
  <si>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</si>
  <si>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</si>
  <si>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</si>
  <si>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</si>
  <si>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</si>
  <si>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</si>
  <si>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</si>
  <si>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</si>
  <si>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</si>
  <si>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</si>
  <si>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</si>
  <si>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</si>
  <si>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</si>
  <si>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</si>
  <si>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</si>
  <si>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</si>
  <si>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</si>
  <si>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</si>
  <si>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</si>
  <si>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</si>
  <si>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</si>
  <si>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</si>
  <si>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</si>
  <si>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</si>
  <si>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</si>
  <si>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</si>
  <si>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</si>
  <si>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</si>
  <si>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</si>
  <si>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</si>
  <si>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</si>
  <si>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</si>
  <si>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</si>
  <si>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</si>
  <si>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</si>
  <si>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</si>
  <si>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</si>
  <si>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</si>
  <si>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</si>
  <si>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</si>
  <si>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</si>
  <si>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</si>
  <si>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</si>
  <si>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</si>
  <si>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</si>
  <si>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</si>
  <si>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</si>
  <si>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</si>
  <si>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</si>
  <si>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</si>
  <si>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</si>
  <si>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</si>
  <si>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</si>
  <si>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</si>
  <si>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</si>
  <si>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</si>
  <si>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</si>
  <si>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</si>
  <si>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</si>
  <si>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</si>
  <si>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</si>
  <si>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</si>
  <si>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</si>
  <si>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</si>
  <si>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</si>
  <si>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</si>
  <si>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</si>
  <si>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</si>
  <si>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</si>
  <si>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</si>
  <si>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</si>
  <si>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</si>
  <si>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</si>
  <si>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</si>
  <si>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</si>
  <si>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</si>
  <si>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</si>
  <si>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</si>
  <si>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</si>
  <si>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</si>
  <si>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</si>
  <si>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</si>
  <si>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</si>
  <si>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</si>
  <si>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</si>
  <si>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</si>
  <si>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</si>
  <si>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</si>
  <si>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</si>
  <si>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</si>
  <si>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</si>
  <si>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</si>
  <si>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</si>
  <si>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</si>
  <si>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</si>
  <si>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</si>
  <si>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</si>
  <si>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</si>
  <si>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</si>
  <si>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</si>
  <si>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</si>
  <si>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</si>
  <si>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</si>
  <si>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</si>
  <si>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</si>
  <si>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</si>
  <si>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</si>
  <si>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</si>
  <si>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</si>
  <si>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</si>
  <si>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</si>
  <si>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</si>
  <si>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</si>
  <si>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</si>
  <si>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</si>
  <si>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</si>
  <si>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</si>
  <si>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</si>
  <si>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</si>
  <si>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</si>
  <si>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</si>
  <si>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</si>
  <si>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</si>
  <si>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</si>
  <si>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</si>
  <si>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</si>
  <si>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</si>
  <si>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</si>
  <si>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</si>
  <si>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</si>
  <si>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</si>
  <si>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</si>
  <si>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</si>
  <si>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</si>
  <si>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</si>
  <si>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</si>
  <si>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</si>
  <si>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</si>
  <si>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</si>
  <si>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</si>
  <si>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</si>
  <si>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</si>
  <si>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</si>
  <si>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</si>
  <si>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</si>
  <si>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</si>
  <si>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</si>
  <si>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</si>
  <si>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</si>
  <si>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</si>
  <si>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</si>
  <si>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</si>
  <si>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</si>
  <si>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</si>
  <si>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</si>
  <si>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</si>
  <si>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</si>
  <si>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</si>
  <si>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</si>
  <si>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</si>
  <si>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</si>
  <si>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</si>
  <si>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</si>
  <si>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</si>
  <si>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</si>
  <si>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</si>
  <si>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</si>
  <si>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</si>
  <si>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</si>
  <si>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</si>
  <si>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</si>
  <si>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</si>
  <si>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</si>
  <si>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</si>
  <si>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</si>
  <si>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</si>
  <si>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</si>
  <si>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</si>
  <si>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</si>
  <si>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</si>
  <si>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</si>
  <si>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</si>
  <si>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</si>
  <si>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</si>
  <si>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</si>
  <si>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</si>
  <si>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</si>
  <si>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</si>
  <si>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</si>
  <si>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</si>
  <si>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</si>
  <si>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</si>
  <si>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</si>
  <si>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</si>
  <si>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</si>
  <si>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</si>
  <si>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</si>
  <si>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</si>
  <si>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</si>
  <si>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</si>
  <si>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</si>
  <si>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</si>
  <si>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</si>
  <si>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</si>
  <si>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</si>
  <si>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</si>
  <si>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</si>
  <si>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</si>
  <si>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</si>
  <si>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</si>
  <si>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</si>
  <si>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</si>
  <si>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</si>
  <si>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</si>
  <si>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</si>
  <si>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</si>
  <si>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</si>
  <si>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</si>
  <si>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</si>
  <si>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</si>
  <si>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</si>
  <si>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</si>
  <si>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</si>
  <si>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</si>
  <si>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</si>
  <si>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</si>
  <si>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</si>
  <si>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</si>
  <si>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</si>
  <si>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</si>
  <si>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</si>
  <si>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</si>
  <si>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</si>
  <si>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</si>
  <si>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</si>
  <si>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</si>
  <si>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</si>
  <si>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</si>
  <si>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</si>
  <si>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</si>
  <si>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</si>
  <si>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</si>
  <si>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</si>
  <si>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</si>
  <si>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</si>
  <si>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</si>
  <si>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</si>
  <si>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</si>
  <si>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</si>
  <si>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</si>
  <si>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</si>
  <si>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</si>
  <si>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</si>
  <si>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</si>
  <si>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</si>
  <si>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</si>
  <si>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</si>
  <si>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</si>
  <si>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</si>
  <si>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</si>
  <si>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</si>
  <si>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</si>
  <si>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</si>
  <si>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</si>
  <si>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</si>
  <si>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</si>
  <si>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</si>
  <si>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</si>
  <si>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</si>
  <si>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</si>
  <si>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</si>
  <si>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</si>
  <si>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</si>
  <si>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</si>
  <si>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</si>
  <si>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</si>
  <si>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</si>
  <si>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</si>
  <si>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</si>
  <si>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</si>
  <si>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</si>
  <si>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</si>
  <si>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</si>
  <si>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</si>
  <si>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</si>
  <si>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</si>
  <si>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</si>
  <si>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</si>
  <si>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</si>
  <si>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</si>
  <si>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</si>
  <si>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</si>
  <si>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</si>
  <si>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</si>
  <si>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</si>
  <si>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</si>
  <si>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</si>
  <si>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</si>
  <si>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</si>
  <si>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</si>
  <si>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</si>
  <si>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</si>
  <si>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</si>
  <si>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</si>
  <si>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</si>
  <si>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</si>
  <si>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</si>
  <si>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</si>
  <si>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</si>
  <si>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</si>
  <si>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</si>
  <si>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</si>
  <si>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</si>
  <si>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</si>
  <si>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</si>
  <si>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</si>
  <si>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</si>
  <si>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</si>
  <si>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</si>
  <si>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</si>
  <si>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</si>
  <si>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</si>
  <si>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</si>
  <si>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</si>
  <si>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</si>
  <si>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</si>
  <si>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</si>
  <si>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</si>
  <si>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</si>
  <si>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</si>
  <si>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</si>
  <si>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</si>
  <si>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</si>
  <si>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</si>
  <si>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</si>
  <si>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</si>
  <si>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</si>
  <si>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</si>
  <si>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</si>
  <si>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</si>
  <si>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</si>
  <si>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</si>
  <si>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</si>
  <si>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</si>
  <si>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</si>
  <si>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</si>
  <si>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</si>
  <si>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</si>
  <si>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</si>
  <si>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</si>
  <si>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</si>
  <si>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</si>
  <si>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</si>
  <si>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</si>
  <si>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</si>
  <si>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</si>
  <si>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</si>
  <si>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</si>
  <si>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</si>
  <si>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</si>
  <si>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</si>
  <si>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</si>
  <si>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</si>
  <si>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</si>
  <si>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</si>
  <si>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</si>
  <si>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</si>
  <si>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</si>
  <si>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</si>
  <si>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</si>
  <si>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</si>
  <si>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</si>
  <si>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</si>
  <si>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</si>
  <si>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</si>
  <si>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</si>
  <si>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</si>
  <si>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</si>
  <si>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</si>
  <si>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</si>
  <si>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</si>
  <si>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</si>
  <si>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</si>
  <si>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</si>
  <si>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</si>
  <si>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</si>
  <si>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</si>
  <si>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</si>
  <si>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</si>
  <si>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</si>
  <si>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</si>
  <si>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</si>
  <si>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</si>
  <si>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</si>
  <si>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</si>
  <si>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</si>
  <si>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</si>
  <si>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</si>
  <si>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</si>
  <si>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</si>
  <si>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</si>
  <si>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</si>
  <si>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</si>
  <si>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</si>
  <si>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</si>
  <si>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</si>
  <si>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</si>
  <si>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</si>
  <si>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</si>
  <si>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</si>
  <si>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</si>
  <si>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</si>
  <si>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</si>
  <si>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</si>
  <si>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</si>
  <si>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</si>
  <si>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</si>
  <si>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</si>
  <si>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</si>
  <si>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</si>
  <si>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</si>
  <si>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</si>
  <si>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</si>
  <si>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</si>
  <si>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</si>
  <si>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</si>
  <si>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</si>
  <si>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</si>
  <si>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</si>
  <si>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</si>
  <si>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</si>
  <si>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</si>
  <si>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</si>
  <si>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</si>
  <si>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</si>
  <si>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</si>
  <si>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</si>
  <si>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</si>
  <si>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</si>
  <si>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</si>
  <si>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</si>
  <si>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</si>
  <si>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</si>
  <si>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</si>
  <si>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</si>
  <si>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</si>
  <si>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</si>
  <si>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</si>
  <si>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</si>
  <si>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</si>
  <si>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</si>
  <si>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</si>
  <si>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</si>
  <si>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</si>
  <si>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</si>
  <si>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</si>
  <si>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</si>
  <si>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</si>
  <si>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</si>
  <si>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</si>
  <si>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</si>
  <si>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</si>
  <si>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</si>
  <si>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</si>
  <si>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</si>
  <si>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</si>
  <si>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</si>
  <si>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</si>
  <si>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</si>
  <si>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</si>
  <si>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</si>
  <si>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</si>
  <si>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</si>
  <si>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</si>
  <si>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</si>
  <si>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</si>
  <si>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</si>
  <si>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</si>
  <si>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</si>
  <si>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</si>
  <si>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</si>
  <si>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</si>
  <si>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</si>
  <si>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</si>
  <si>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</si>
  <si>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</si>
  <si>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</si>
  <si>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</si>
  <si>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</si>
  <si>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</si>
  <si>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</si>
  <si>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</si>
  <si>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</si>
  <si>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</si>
  <si>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</si>
  <si>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</si>
  <si>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</si>
  <si>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</si>
  <si>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</si>
  <si>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</si>
  <si>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</si>
  <si>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</si>
  <si>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</si>
  <si>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</si>
  <si>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</si>
  <si>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</si>
  <si>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</si>
  <si>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</si>
  <si>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</si>
  <si>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</si>
  <si>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</si>
  <si>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</si>
  <si>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</si>
  <si>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</si>
  <si>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</si>
  <si>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</si>
  <si>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</si>
  <si>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</si>
  <si>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</si>
  <si>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</si>
  <si>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</si>
  <si>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</si>
  <si>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</si>
  <si>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</si>
  <si>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</si>
  <si>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</si>
  <si>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</si>
  <si>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</si>
  <si>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</si>
  <si>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</si>
  <si>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</si>
  <si>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</si>
  <si>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</si>
  <si>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</si>
  <si>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</si>
  <si>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</si>
  <si>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</si>
  <si>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</si>
  <si>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</si>
  <si>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</si>
  <si>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</si>
  <si>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</si>
  <si>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</si>
  <si>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</si>
  <si>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</si>
  <si>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</si>
  <si>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</si>
  <si>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</si>
  <si>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</si>
  <si>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</si>
  <si>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</si>
  <si>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</si>
  <si>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</si>
  <si>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</si>
  <si>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</si>
  <si>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</si>
  <si>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</si>
  <si>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</si>
  <si>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</si>
  <si>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</si>
  <si>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</si>
  <si>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</si>
  <si>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</si>
  <si>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</si>
  <si>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</si>
  <si>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</si>
  <si>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</si>
  <si>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</si>
  <si>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</si>
  <si>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</si>
  <si>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</si>
  <si>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</si>
  <si>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</si>
  <si>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</si>
  <si>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</si>
  <si>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</si>
  <si>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</si>
  <si>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</si>
  <si>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</si>
  <si>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</si>
  <si>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</si>
  <si>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</si>
  <si>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</si>
  <si>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</si>
  <si>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</si>
  <si>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</si>
  <si>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</si>
  <si>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</si>
  <si>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</si>
  <si>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</si>
  <si>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</si>
  <si>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</si>
  <si>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</si>
  <si>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</si>
  <si>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</si>
  <si>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</si>
  <si>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</si>
  <si>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</si>
  <si>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</si>
  <si>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</si>
  <si>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</si>
  <si>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</si>
  <si>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</si>
  <si>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</si>
  <si>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</si>
  <si>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</si>
  <si>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</si>
  <si>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</si>
  <si>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</si>
  <si>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</si>
  <si>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</si>
  <si>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</si>
  <si>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</si>
  <si>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</si>
  <si>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</si>
  <si>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</si>
  <si>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</si>
  <si>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</si>
  <si>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</si>
  <si>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</si>
  <si>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</si>
  <si>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</si>
  <si>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</si>
  <si>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</si>
  <si>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</si>
  <si>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</si>
  <si>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</si>
  <si>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</si>
  <si>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</si>
  <si>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</si>
  <si>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</si>
  <si>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</si>
  <si>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</si>
  <si>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</si>
  <si>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</si>
  <si>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</si>
  <si>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</si>
  <si>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</si>
  <si>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</si>
  <si>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</si>
  <si>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</si>
  <si>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</si>
  <si>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</si>
  <si>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</si>
  <si>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</si>
  <si>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</si>
  <si>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</si>
  <si>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</si>
  <si>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</si>
  <si>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</si>
  <si>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</si>
  <si>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</si>
  <si>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</si>
  <si>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</si>
  <si>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</si>
  <si>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</si>
  <si>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</si>
  <si>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</si>
  <si>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</si>
  <si>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</si>
  <si>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</si>
  <si>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</si>
  <si>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</si>
  <si>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</si>
  <si>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</si>
  <si>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</si>
  <si>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</si>
  <si>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</si>
  <si>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</si>
  <si>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</si>
  <si>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</si>
  <si>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</si>
  <si>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</si>
  <si>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</si>
  <si>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</si>
  <si>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</si>
  <si>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</si>
  <si>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</si>
  <si>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</si>
  <si>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</si>
  <si>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</si>
  <si>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</si>
  <si>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</si>
  <si>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</si>
  <si>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</si>
  <si>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</si>
  <si>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</si>
  <si>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</si>
  <si>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</si>
  <si>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</si>
  <si>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</si>
  <si>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</si>
  <si>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</si>
  <si>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</si>
  <si>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</si>
  <si>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</si>
  <si>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</si>
  <si>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</si>
  <si>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</si>
  <si>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</si>
  <si>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</si>
  <si>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</si>
  <si>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</si>
  <si>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</si>
  <si>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</si>
  <si>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</si>
  <si>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</si>
  <si>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</si>
  <si>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</si>
  <si>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</si>
  <si>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</si>
  <si>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</si>
  <si>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</si>
  <si>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</si>
  <si>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</si>
  <si>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</si>
  <si>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</si>
  <si>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</si>
  <si>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</si>
  <si>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</si>
  <si>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</si>
  <si>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</si>
  <si>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</si>
  <si>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</si>
  <si>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</si>
  <si>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</si>
  <si>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</si>
  <si>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</si>
  <si>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</si>
  <si>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</si>
  <si>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</si>
  <si>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</si>
  <si>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</si>
  <si>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</si>
  <si>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</si>
  <si>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</si>
  <si>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</si>
  <si>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</si>
  <si>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</si>
  <si>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</si>
  <si>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</si>
  <si>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</si>
  <si>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</si>
  <si>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</si>
  <si>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</si>
  <si>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</si>
  <si>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</si>
  <si>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</si>
  <si>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</si>
  <si>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</si>
  <si>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</si>
  <si>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</si>
  <si>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</si>
  <si>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</si>
  <si>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</si>
  <si>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</si>
  <si>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</si>
  <si>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</si>
  <si>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</si>
  <si>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</si>
  <si>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</si>
  <si>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</si>
  <si>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</si>
  <si>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</si>
  <si>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</si>
  <si>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</si>
  <si>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</si>
  <si>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</si>
  <si>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</si>
  <si>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</si>
  <si>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</si>
  <si>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</si>
  <si>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</si>
  <si>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</si>
  <si>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</si>
  <si>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</si>
  <si>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</si>
  <si>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</si>
  <si>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</si>
  <si>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</si>
  <si>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</si>
  <si>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</si>
  <si>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</si>
  <si>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</si>
  <si>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</si>
  <si>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</si>
  <si>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</si>
  <si>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</si>
  <si>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</si>
  <si>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</si>
  <si>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</si>
  <si>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</si>
  <si>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</si>
  <si>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</si>
  <si>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</si>
  <si>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</si>
  <si>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</si>
  <si>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</si>
  <si>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</si>
  <si>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</si>
  <si>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</si>
  <si>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</si>
  <si>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</si>
  <si>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</si>
  <si>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</si>
  <si>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</si>
  <si>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</si>
  <si>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</si>
  <si>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</si>
  <si>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</si>
  <si>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</si>
  <si>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</si>
  <si>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</si>
  <si>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</si>
  <si>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</si>
  <si>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</si>
  <si>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</si>
  <si>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</si>
  <si>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</si>
  <si>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</si>
  <si>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</si>
  <si>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</si>
  <si>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</si>
  <si>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</si>
  <si>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</si>
  <si>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</si>
  <si>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</si>
  <si>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</si>
  <si>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</si>
  <si>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</si>
  <si>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</si>
  <si>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</si>
  <si>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</si>
  <si>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</si>
  <si>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</si>
  <si>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</si>
  <si>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</si>
  <si>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</si>
  <si>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</si>
  <si>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</si>
  <si>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</si>
  <si>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</si>
  <si>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</si>
  <si>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</si>
  <si>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</si>
  <si>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</si>
  <si>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</si>
  <si>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</si>
  <si>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</si>
  <si>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</si>
  <si>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</si>
  <si>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</si>
  <si>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</si>
  <si>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</si>
  <si>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</si>
  <si>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</si>
  <si>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</si>
  <si>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</si>
  <si>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</si>
  <si>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</si>
  <si>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</si>
  <si>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</si>
  <si>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</si>
  <si>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</si>
  <si>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</si>
  <si>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</si>
  <si>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</si>
  <si>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</si>
  <si>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</si>
  <si>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</si>
  <si>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</si>
  <si>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</si>
  <si>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</si>
  <si>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</si>
  <si>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</si>
  <si>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</si>
  <si>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</si>
  <si>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</si>
  <si>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</si>
  <si>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</si>
  <si>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</si>
  <si>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</si>
  <si>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</si>
  <si>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</si>
  <si>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</si>
  <si>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</si>
  <si>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</si>
  <si>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</si>
  <si>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</si>
  <si>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</si>
  <si>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</si>
  <si>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</si>
  <si>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</si>
  <si>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</si>
  <si>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</si>
  <si>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</si>
  <si>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</si>
  <si>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</si>
  <si>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</si>
  <si>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</si>
  <si>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</si>
  <si>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</si>
  <si>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</si>
  <si>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</si>
  <si>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</si>
  <si>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</si>
  <si>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</si>
  <si>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</si>
  <si>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</si>
  <si>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</si>
  <si>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</si>
  <si>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</si>
  <si>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</si>
  <si>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</si>
  <si>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</si>
  <si>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</si>
  <si>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</si>
  <si>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</si>
  <si>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</si>
  <si>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</si>
  <si>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</si>
  <si>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</si>
  <si>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</si>
  <si>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</si>
  <si>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</si>
  <si>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</si>
  <si>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</si>
  <si>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</si>
  <si>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</si>
  <si>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</si>
  <si>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</si>
  <si>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</si>
  <si>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</si>
  <si>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</si>
  <si>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</si>
  <si>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</si>
  <si>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</si>
  <si>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</si>
  <si>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</si>
  <si>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</si>
  <si>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</si>
  <si>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</si>
  <si>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</si>
  <si>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</si>
  <si>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</si>
  <si>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</si>
  <si>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</si>
  <si>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</si>
  <si>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</si>
  <si>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</si>
  <si>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</si>
  <si>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</si>
  <si>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</si>
  <si>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</si>
  <si>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</si>
  <si>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</si>
  <si>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</si>
  <si>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</si>
  <si>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</si>
  <si>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</si>
  <si>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</si>
  <si>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</si>
  <si>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</si>
  <si>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</si>
  <si>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</si>
  <si>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</si>
  <si>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</si>
  <si>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</si>
  <si>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</si>
  <si>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</si>
  <si>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</si>
  <si>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</si>
  <si>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</si>
  <si>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</si>
  <si>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</si>
  <si>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</si>
  <si>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</si>
  <si>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</si>
  <si>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</si>
  <si>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</si>
  <si>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</si>
  <si>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</si>
  <si>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</si>
  <si>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</si>
  <si>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</si>
  <si>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</si>
  <si>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</si>
  <si>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</si>
  <si>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</si>
  <si>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</si>
  <si>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</si>
  <si>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</si>
  <si>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</si>
  <si>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</si>
  <si>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</si>
  <si>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</si>
  <si>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</si>
  <si>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</si>
  <si>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</si>
  <si>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</si>
  <si>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</si>
  <si>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</si>
  <si>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</si>
  <si>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</si>
  <si>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</si>
  <si>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</si>
  <si>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</si>
  <si>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</si>
  <si>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</si>
  <si>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</si>
  <si>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</si>
  <si>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</si>
  <si>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</si>
  <si>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</si>
  <si>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</si>
  <si>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</si>
  <si>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</si>
  <si>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</si>
  <si>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</si>
  <si>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</si>
  <si>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</si>
  <si>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</si>
  <si>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</si>
  <si>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</si>
  <si>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</si>
  <si>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</si>
  <si>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</si>
  <si>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</si>
  <si>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</si>
  <si>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</si>
  <si>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</si>
  <si>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</si>
  <si>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</si>
  <si>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</si>
  <si>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</si>
  <si>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</si>
  <si>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</si>
  <si>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</si>
  <si>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</si>
  <si>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</si>
  <si>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</si>
  <si>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</si>
  <si>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</si>
  <si>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</si>
  <si>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</si>
  <si>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</si>
  <si>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</si>
  <si>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</si>
  <si>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</si>
  <si>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</si>
  <si>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</si>
  <si>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</si>
  <si>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</si>
  <si>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</si>
  <si>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</si>
  <si>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</si>
  <si>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</si>
  <si>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</si>
  <si>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</si>
  <si>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</si>
  <si>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</si>
  <si>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</si>
  <si>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</si>
  <si>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</si>
  <si>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</si>
  <si>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</si>
  <si>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</si>
  <si>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</si>
  <si>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</si>
  <si>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</si>
  <si>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</si>
  <si>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</si>
  <si>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</si>
  <si>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</si>
  <si>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</si>
  <si>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</si>
  <si>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</si>
  <si>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</si>
  <si>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</si>
  <si>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</si>
  <si>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</si>
  <si>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</si>
  <si>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</si>
  <si>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</si>
  <si>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</si>
  <si>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</si>
  <si>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</si>
  <si>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</si>
  <si>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</si>
  <si>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</si>
  <si>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</si>
  <si>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</si>
  <si>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</si>
  <si>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</si>
  <si>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</si>
  <si>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</si>
  <si>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</si>
  <si>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</si>
  <si>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</si>
  <si>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</si>
  <si>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</si>
  <si>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</si>
  <si>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</si>
  <si>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</si>
  <si>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</si>
  <si>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</si>
  <si>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</si>
  <si>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</si>
  <si>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</si>
  <si>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</si>
  <si>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</si>
  <si>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</si>
  <si>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</si>
  <si>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</si>
  <si>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</si>
  <si>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</si>
  <si>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</si>
  <si>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</si>
  <si>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</si>
  <si>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</si>
  <si>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</si>
  <si>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</si>
  <si>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</si>
  <si>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</si>
  <si>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</si>
  <si>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</si>
  <si>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</si>
  <si>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</si>
  <si>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</si>
  <si>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</si>
  <si>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</si>
  <si>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</si>
  <si>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</si>
  <si>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</si>
  <si>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</si>
  <si>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</si>
  <si>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</si>
  <si>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</si>
  <si>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</si>
  <si>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</si>
  <si>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</si>
  <si>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</si>
  <si>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</si>
  <si>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</si>
  <si>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</si>
  <si>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</si>
  <si>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</si>
  <si>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</si>
  <si>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</si>
  <si>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</si>
  <si>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</si>
  <si>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</si>
  <si>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</si>
  <si>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</si>
  <si>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</si>
  <si>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</si>
  <si>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</si>
  <si>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</si>
  <si>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</si>
  <si>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</si>
  <si>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</si>
  <si>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</si>
  <si>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</si>
  <si>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</si>
  <si>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</si>
  <si>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</si>
  <si>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</si>
  <si>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</si>
  <si>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</si>
  <si>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</si>
  <si>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</si>
  <si>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</si>
  <si>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</si>
  <si>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</si>
  <si>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</si>
  <si>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</si>
  <si>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</si>
  <si>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</si>
  <si>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</si>
  <si>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</si>
  <si>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</si>
  <si>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</si>
  <si>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</si>
  <si>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</si>
  <si>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</si>
  <si>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</si>
  <si>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</si>
  <si>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</si>
  <si>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</si>
  <si>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</si>
  <si>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</si>
  <si>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</si>
  <si>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</si>
  <si>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</si>
  <si>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</si>
  <si>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</si>
  <si>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</si>
  <si>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</si>
  <si>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</si>
  <si>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</si>
  <si>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</si>
  <si>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</si>
  <si>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</si>
  <si>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</si>
  <si>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</si>
  <si>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</si>
  <si>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</si>
  <si>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</si>
  <si>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</si>
  <si>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</si>
  <si>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</si>
  <si>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</si>
  <si>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</si>
  <si>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</si>
  <si>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</si>
  <si>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</si>
  <si>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</si>
  <si>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</si>
  <si>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</si>
  <si>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</si>
  <si>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</si>
  <si>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</si>
  <si>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</si>
  <si>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</si>
  <si>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</si>
  <si>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</si>
  <si>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</si>
  <si>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</si>
  <si>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</si>
  <si>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</si>
  <si>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</si>
  <si>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</si>
  <si>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</si>
  <si>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</si>
  <si>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</si>
  <si>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</si>
  <si>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</si>
  <si>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</si>
  <si>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</si>
  <si>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</si>
  <si>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</si>
  <si>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</si>
  <si>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</si>
  <si>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</si>
  <si>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</si>
  <si>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</si>
  <si>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</si>
  <si>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</si>
  <si>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</si>
  <si>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</si>
  <si>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</si>
  <si>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</si>
  <si>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</si>
  <si>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</si>
  <si>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</si>
  <si>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</si>
  <si>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</si>
  <si>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</si>
  <si>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</si>
  <si>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</si>
  <si>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</si>
  <si>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</si>
  <si>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</si>
  <si>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</si>
  <si>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</si>
  <si>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</si>
  <si>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</si>
  <si>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</si>
  <si>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</si>
  <si>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</si>
  <si>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</si>
  <si>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</si>
  <si>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</si>
  <si>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</si>
  <si>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</si>
  <si>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</si>
  <si>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</si>
  <si>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</si>
  <si>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</si>
  <si>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</si>
  <si>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</si>
  <si>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</si>
  <si>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</si>
  <si>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</si>
  <si>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</si>
  <si>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</si>
  <si>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</si>
  <si>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</si>
  <si>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</si>
  <si>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</si>
  <si>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</si>
  <si>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</si>
  <si>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</si>
  <si>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</si>
  <si>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</si>
  <si>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</si>
  <si>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</si>
  <si>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</si>
  <si>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</si>
  <si>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</si>
  <si>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</si>
  <si>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</si>
  <si>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</si>
  <si>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</si>
  <si>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</si>
  <si>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</si>
  <si>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</si>
  <si>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</si>
  <si>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</si>
  <si>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</si>
  <si>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</si>
  <si>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</si>
  <si>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</si>
  <si>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</si>
  <si>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</si>
  <si>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</si>
  <si>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</si>
  <si>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</si>
  <si>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</si>
  <si>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</si>
  <si>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</si>
  <si>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</si>
  <si>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</si>
  <si>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</si>
  <si>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</si>
  <si>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</si>
  <si>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</si>
  <si>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</si>
  <si>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</si>
  <si>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</si>
  <si>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</si>
  <si>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</si>
  <si>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</si>
  <si>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</si>
  <si>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</si>
  <si>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</si>
  <si>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</si>
  <si>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</si>
  <si>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</si>
  <si>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</si>
  <si>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</si>
  <si>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</si>
  <si>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</si>
  <si>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</si>
  <si>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</si>
  <si>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</si>
  <si>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</si>
  <si>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</si>
  <si>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</si>
  <si>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</si>
  <si>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</si>
  <si>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</si>
  <si>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</si>
  <si>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</si>
  <si>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</si>
  <si>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</si>
  <si>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</si>
  <si>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</si>
  <si>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</si>
  <si>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</si>
  <si>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</si>
  <si>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</si>
  <si>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</si>
  <si>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</si>
  <si>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</si>
  <si>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</si>
  <si>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</si>
  <si>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</si>
  <si>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</si>
  <si>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</si>
  <si>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</si>
  <si>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</si>
  <si>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</si>
  <si>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</si>
  <si>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</si>
  <si>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</si>
  <si>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</si>
  <si>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</si>
  <si>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</si>
  <si>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</si>
  <si>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</si>
  <si>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</si>
  <si>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</si>
  <si>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</si>
  <si>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</si>
  <si>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</si>
  <si>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</si>
  <si>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</si>
  <si>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</si>
  <si>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</si>
  <si>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</si>
  <si>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</si>
  <si>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</si>
  <si>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</si>
  <si>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</si>
  <si>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</si>
  <si>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</si>
  <si>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</si>
  <si>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</si>
  <si>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</si>
  <si>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</si>
  <si>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</si>
  <si>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</si>
  <si>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</si>
  <si>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</si>
  <si>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</si>
  <si>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</si>
  <si>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</si>
  <si>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</si>
  <si>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</si>
  <si>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</si>
  <si>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</si>
  <si>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</si>
  <si>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</si>
  <si>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</si>
  <si>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</si>
  <si>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</si>
  <si>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</si>
  <si>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</si>
  <si>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</si>
  <si>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</si>
  <si>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</si>
  <si>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</si>
  <si>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</si>
  <si>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</si>
  <si>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</si>
  <si>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</si>
  <si>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</si>
  <si>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</si>
  <si>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</si>
  <si>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</si>
  <si>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</si>
  <si>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</si>
  <si>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</si>
  <si>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</si>
  <si>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</si>
  <si>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</si>
  <si>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</si>
  <si>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</si>
  <si>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</si>
  <si>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</si>
  <si>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</si>
  <si>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</si>
  <si>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</si>
  <si>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</si>
  <si>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</si>
  <si>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</si>
  <si>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</si>
  <si>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</si>
  <si>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</si>
  <si>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</si>
  <si>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</si>
  <si>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</si>
  <si>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</si>
  <si>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</si>
  <si>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</si>
  <si>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</si>
  <si>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</si>
  <si>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</si>
  <si>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</si>
  <si>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</si>
  <si>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</si>
  <si>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</si>
  <si>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</si>
  <si>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</si>
  <si>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</si>
  <si>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</si>
  <si>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</si>
  <si>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</si>
  <si>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</si>
  <si>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</si>
  <si>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</si>
  <si>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</si>
  <si>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</si>
  <si>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</si>
  <si>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</si>
  <si>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</si>
  <si>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</si>
  <si>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</si>
  <si>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</si>
  <si>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</si>
  <si>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</si>
  <si>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</si>
  <si>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</si>
  <si>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</si>
  <si>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</si>
  <si>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</si>
  <si>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</si>
  <si>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</si>
  <si>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</si>
  <si>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</si>
  <si>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</si>
  <si>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</si>
  <si>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</si>
  <si>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</si>
  <si>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</si>
  <si>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</si>
  <si>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</si>
  <si>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</si>
  <si>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</si>
  <si>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</si>
  <si>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</si>
  <si>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</si>
  <si>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</si>
  <si>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</si>
  <si>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</si>
  <si>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</si>
  <si>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</si>
  <si>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</si>
  <si>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</si>
  <si>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</si>
  <si>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</si>
  <si>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</si>
  <si>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</si>
  <si>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</si>
  <si>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</si>
  <si>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</si>
  <si>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</si>
  <si>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</si>
  <si>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</si>
  <si>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</si>
  <si>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</si>
  <si>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</si>
  <si>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</si>
  <si>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</si>
  <si>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</si>
  <si>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</si>
  <si>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</si>
  <si>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</si>
  <si>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</si>
  <si>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</si>
  <si>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</si>
  <si>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</si>
  <si>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</si>
  <si>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</si>
  <si>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</si>
  <si>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</si>
  <si>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</si>
  <si>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</si>
  <si>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</si>
  <si>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</si>
  <si>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</si>
  <si>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</si>
  <si>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</si>
  <si>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</si>
  <si>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</si>
  <si>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</si>
  <si>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</si>
  <si>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</si>
  <si>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</si>
  <si>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</si>
  <si>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</si>
  <si>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</si>
  <si>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</si>
  <si>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</si>
  <si>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</si>
  <si>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</si>
  <si>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</si>
  <si>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</si>
  <si>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</si>
  <si>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</si>
  <si>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</si>
  <si>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</si>
  <si>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</si>
  <si>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</si>
  <si>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</si>
  <si>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</si>
  <si>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</si>
  <si>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</si>
  <si>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</si>
  <si>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</si>
  <si>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</si>
  <si>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</si>
  <si>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</si>
  <si>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</si>
  <si>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</si>
  <si>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</si>
  <si>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</si>
  <si>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</si>
  <si>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</si>
  <si>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</si>
  <si>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</si>
  <si>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</si>
  <si>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</si>
  <si>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</si>
  <si>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</si>
  <si>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</si>
  <si>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</si>
  <si>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</si>
  <si>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</si>
  <si>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</si>
  <si>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</si>
  <si>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</si>
  <si>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</si>
  <si>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</si>
  <si>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</si>
  <si>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</si>
  <si>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</si>
  <si>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</si>
  <si>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</si>
  <si>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</si>
  <si>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</si>
  <si>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</si>
  <si>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</si>
  <si>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</si>
  <si>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</si>
  <si>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</si>
  <si>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</si>
  <si>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</si>
  <si>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</si>
  <si>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</si>
  <si>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</si>
  <si>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</si>
  <si>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</si>
  <si>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</si>
  <si>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</si>
  <si>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</si>
  <si>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</si>
  <si>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</si>
  <si>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</si>
  <si>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</si>
  <si>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</si>
  <si>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</si>
  <si>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</si>
  <si>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</si>
  <si>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</si>
  <si>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</si>
  <si>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</si>
  <si>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</si>
  <si>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</si>
  <si>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</si>
  <si>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</si>
  <si>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</si>
  <si>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</si>
  <si>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</si>
  <si>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</si>
  <si>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</si>
  <si>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</si>
  <si>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</si>
  <si>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</si>
  <si>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</si>
  <si>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</si>
  <si>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</si>
  <si>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</si>
  <si>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</si>
  <si>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</si>
  <si>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</si>
  <si>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</si>
  <si>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</si>
  <si>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</si>
  <si>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</si>
  <si>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</si>
  <si>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</si>
  <si>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</si>
  <si>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</si>
  <si>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</si>
  <si>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</si>
  <si>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</si>
  <si>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</si>
  <si>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</si>
  <si>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</si>
  <si>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</si>
  <si>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</si>
  <si>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</si>
  <si>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</si>
  <si>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</si>
  <si>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</si>
  <si>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</si>
  <si>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</si>
  <si>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</si>
  <si>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</si>
  <si>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</si>
  <si>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</si>
  <si>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</si>
  <si>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</si>
  <si>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</si>
  <si>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</si>
  <si>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</si>
  <si>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</si>
  <si>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</si>
  <si>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</si>
  <si>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</si>
  <si>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</si>
  <si>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</si>
  <si>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</si>
  <si>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</si>
  <si>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</si>
  <si>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</si>
  <si>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</si>
  <si>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</si>
  <si>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</si>
  <si>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</si>
  <si>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</si>
  <si>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</si>
  <si>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</si>
  <si>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</si>
  <si>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</si>
  <si>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</si>
  <si>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</si>
  <si>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</si>
  <si>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</si>
  <si>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</si>
  <si>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</si>
  <si>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</si>
  <si>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</si>
  <si>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</si>
  <si>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</si>
  <si>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</si>
  <si>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</si>
  <si>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</si>
  <si>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</si>
  <si>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</si>
  <si>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</si>
  <si>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</si>
  <si>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</si>
  <si>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</si>
  <si>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</si>
  <si>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</si>
  <si>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</si>
  <si>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</si>
  <si>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</si>
  <si>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</si>
  <si>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</si>
  <si>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</si>
  <si>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</si>
  <si>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</si>
  <si>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</si>
  <si>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</si>
  <si>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</si>
  <si>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</si>
  <si>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</si>
  <si>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</si>
  <si>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</si>
  <si>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</si>
  <si>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</si>
  <si>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</si>
  <si>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</si>
  <si>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</si>
  <si>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</si>
  <si>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</si>
  <si>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</si>
  <si>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</si>
  <si>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</si>
  <si>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</si>
  <si>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</si>
  <si>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</si>
  <si>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</si>
  <si>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</si>
  <si>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</si>
  <si>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</si>
  <si>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</si>
  <si>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</si>
  <si>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</si>
  <si>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</si>
  <si>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</si>
  <si>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</si>
  <si>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</si>
  <si>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</si>
  <si>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</si>
  <si>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</si>
  <si>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</si>
  <si>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</si>
  <si>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</si>
  <si>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</si>
  <si>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</si>
  <si>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</si>
  <si>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</si>
  <si>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</si>
  <si>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</si>
  <si>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</si>
  <si>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</si>
  <si>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</si>
  <si>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</si>
  <si>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</si>
  <si>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</si>
  <si>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</si>
  <si>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</si>
  <si>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</si>
  <si>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</si>
  <si>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</si>
  <si>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</si>
  <si>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</si>
  <si>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</si>
  <si>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</si>
  <si>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</si>
  <si>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</si>
  <si>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</si>
  <si>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</si>
  <si>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</si>
  <si>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</si>
  <si>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</si>
  <si>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</si>
  <si>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</si>
  <si>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</si>
  <si>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</si>
  <si>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</si>
  <si>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</si>
  <si>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</si>
  <si>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</si>
  <si>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</si>
  <si>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</si>
  <si>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</si>
  <si>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</si>
  <si>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</si>
  <si>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</si>
  <si>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</si>
  <si>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</si>
  <si>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</si>
  <si>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</si>
  <si>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</si>
  <si>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</si>
  <si>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</si>
  <si>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</si>
  <si>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</si>
  <si>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</si>
  <si>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</si>
  <si>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</si>
  <si>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</si>
  <si>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</si>
  <si>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</si>
  <si>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</si>
  <si>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</si>
  <si>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</si>
  <si>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</si>
  <si>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</si>
  <si>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</si>
  <si>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</si>
  <si>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</si>
  <si>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</si>
  <si>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</si>
  <si>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</si>
  <si>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</si>
  <si>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</si>
  <si>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</si>
  <si>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</si>
  <si>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</si>
  <si>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</si>
  <si>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</si>
  <si>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</si>
  <si>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</si>
  <si>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</si>
  <si>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</si>
  <si>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</si>
  <si>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</si>
  <si>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</si>
  <si>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</si>
  <si>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</si>
  <si>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</si>
  <si>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</si>
  <si>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</si>
  <si>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</si>
  <si>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</si>
  <si>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</si>
  <si>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</si>
  <si>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</si>
  <si>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</si>
  <si>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</si>
  <si>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</si>
  <si>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</si>
  <si>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</si>
  <si>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</si>
  <si>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</si>
  <si>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</si>
  <si>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</si>
  <si>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</si>
  <si>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</si>
  <si>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</si>
  <si>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</si>
  <si>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</si>
  <si>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</si>
  <si>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</si>
  <si>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</si>
  <si>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</si>
  <si>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</si>
  <si>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</si>
  <si>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</si>
  <si>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</si>
  <si>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</si>
  <si>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</si>
  <si>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</si>
  <si>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</si>
  <si>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</si>
  <si>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</si>
  <si>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</si>
  <si>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</si>
  <si>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</si>
  <si>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</si>
  <si>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</si>
  <si>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</si>
  <si>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</si>
  <si>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</si>
  <si>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</si>
  <si>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</si>
  <si>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</si>
  <si>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</si>
  <si>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</si>
  <si>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</si>
  <si>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</si>
  <si>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</si>
  <si>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</si>
  <si>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</si>
  <si>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</si>
  <si>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</si>
  <si>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</si>
  <si>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</si>
  <si>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</si>
  <si>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</si>
  <si>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</si>
  <si>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</si>
  <si>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</si>
  <si>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</si>
  <si>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</si>
  <si>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</si>
  <si>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</si>
  <si>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</si>
  <si>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</si>
  <si>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</si>
  <si>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</si>
  <si>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</si>
  <si>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</si>
  <si>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</si>
  <si>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</si>
  <si>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</si>
  <si>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</si>
  <si>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</si>
  <si>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</si>
  <si>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</si>
  <si>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</si>
  <si>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</si>
  <si>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</si>
  <si>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</si>
  <si>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</si>
  <si>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</si>
  <si>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</si>
  <si>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</si>
  <si>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</si>
  <si>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</si>
  <si>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</si>
  <si>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</si>
  <si>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</si>
  <si>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</si>
  <si>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</si>
  <si>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</si>
  <si>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</si>
  <si>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</si>
  <si>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</si>
  <si>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</si>
  <si>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</si>
  <si>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</si>
  <si>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</si>
  <si>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</si>
  <si>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</si>
  <si>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</si>
  <si>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</si>
  <si>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</si>
  <si>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</si>
  <si>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</si>
  <si>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</si>
  <si>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</si>
  <si>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</si>
  <si>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</si>
  <si>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</si>
  <si>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</si>
  <si>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</si>
  <si>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</si>
  <si>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</si>
  <si>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</si>
  <si>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</si>
  <si>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</si>
  <si>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</si>
  <si>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</si>
  <si>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</si>
  <si>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</si>
  <si>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</si>
  <si>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</si>
  <si>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</si>
  <si>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</si>
  <si>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</si>
  <si>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</si>
  <si>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</si>
  <si>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</si>
  <si>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</si>
  <si>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</si>
  <si>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</si>
  <si>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</si>
  <si>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</si>
  <si>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</si>
  <si>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</si>
  <si>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</si>
  <si>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</si>
  <si>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</si>
  <si>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</si>
  <si>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</si>
  <si>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</si>
  <si>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</si>
  <si>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</si>
  <si>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</si>
  <si>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</si>
  <si>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</si>
  <si>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</si>
  <si>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</si>
  <si>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</si>
  <si>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</si>
  <si>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</si>
  <si>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</si>
  <si>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</si>
  <si>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</si>
  <si>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</si>
  <si>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</si>
  <si>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</si>
  <si>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</si>
  <si>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</si>
  <si>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</si>
  <si>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</si>
  <si>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</si>
  <si>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</si>
  <si>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</si>
  <si>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</si>
  <si>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</si>
  <si>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</si>
  <si>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</si>
  <si>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</si>
  <si>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</si>
  <si>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</si>
  <si>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</si>
  <si>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</si>
  <si>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</si>
  <si>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</si>
  <si>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</si>
  <si>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</si>
  <si>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</si>
  <si>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</si>
  <si>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</si>
  <si>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</si>
  <si>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</si>
  <si>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</si>
  <si>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</si>
  <si>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</si>
  <si>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</si>
  <si>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</si>
  <si>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</si>
  <si>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</si>
  <si>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</si>
  <si>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</si>
  <si>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</si>
  <si>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</si>
  <si>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</si>
  <si>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</si>
  <si>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</si>
  <si>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</si>
  <si>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</si>
  <si>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</si>
  <si>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</si>
  <si>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</si>
  <si>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</si>
  <si>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</si>
  <si>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</si>
  <si>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</si>
  <si>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</si>
  <si>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</si>
  <si>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</si>
  <si>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</si>
  <si>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</si>
  <si>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</si>
  <si>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</si>
  <si>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</si>
  <si>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</si>
  <si>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</si>
  <si>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</si>
  <si>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</si>
  <si>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</si>
  <si>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</si>
  <si>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</si>
  <si>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</si>
  <si>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</si>
  <si>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</si>
  <si>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</si>
  <si>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</si>
  <si>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</si>
  <si>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</si>
  <si>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</si>
  <si>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</si>
  <si>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</si>
  <si>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</si>
  <si>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</si>
  <si>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</si>
  <si>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</si>
  <si>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</si>
  <si>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</si>
  <si>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</si>
  <si>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</si>
  <si>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</si>
  <si>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</si>
  <si>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</si>
  <si>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</si>
  <si>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</si>
  <si>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</si>
  <si>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</si>
  <si>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</si>
  <si>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</si>
  <si>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</si>
  <si>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</si>
  <si>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</si>
  <si>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</si>
  <si>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</si>
  <si>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</si>
  <si>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</si>
  <si>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</si>
  <si>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</si>
  <si>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</si>
  <si>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</si>
  <si>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</si>
  <si>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</si>
  <si>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</si>
  <si>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</si>
  <si>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</si>
  <si>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</si>
  <si>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</si>
  <si>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</si>
  <si>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</si>
  <si>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</si>
  <si>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</si>
  <si>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</si>
  <si>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</si>
  <si>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</si>
  <si>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</si>
  <si>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</si>
  <si>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</si>
  <si>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</si>
  <si>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</si>
  <si>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</si>
  <si>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</si>
  <si>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</si>
  <si>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</si>
  <si>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</si>
  <si>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</si>
  <si>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</si>
  <si>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</si>
  <si>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</si>
  <si>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</si>
  <si>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</si>
  <si>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</si>
  <si>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</si>
  <si>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</si>
  <si>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</si>
  <si>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</si>
  <si>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</si>
  <si>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</si>
  <si>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</si>
  <si>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</si>
  <si>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</si>
  <si>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</si>
  <si>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</si>
  <si>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</si>
  <si>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</si>
  <si>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</si>
  <si>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</si>
  <si>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</si>
  <si>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</si>
  <si>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</si>
  <si>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</si>
  <si>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</si>
  <si>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</si>
  <si>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</si>
  <si>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</si>
  <si>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</si>
  <si>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</si>
  <si>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</si>
  <si>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</si>
  <si>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</si>
  <si>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</si>
  <si>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</si>
  <si>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</si>
  <si>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</si>
  <si>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</si>
  <si>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</si>
  <si>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</si>
  <si>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</si>
  <si>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</si>
  <si>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</si>
  <si>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</si>
  <si>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</si>
  <si>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</si>
  <si>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</si>
  <si>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</si>
  <si>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</si>
  <si>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</si>
  <si>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</si>
  <si>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</si>
  <si>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</si>
  <si>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</si>
  <si>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</si>
  <si>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</si>
  <si>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</si>
  <si>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</si>
  <si>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</si>
  <si>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</si>
  <si>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</si>
  <si>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</si>
  <si>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</si>
  <si>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</si>
  <si>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</si>
  <si>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</si>
  <si>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</si>
  <si>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</si>
  <si>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</si>
  <si>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</si>
  <si>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</si>
  <si>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</si>
  <si>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</si>
  <si>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</si>
  <si>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</si>
  <si>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</si>
  <si>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</si>
  <si>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</si>
  <si>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</si>
  <si>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</si>
  <si>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</si>
  <si>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</si>
  <si>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</si>
  <si>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</si>
  <si>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</si>
  <si>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</si>
  <si>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</si>
  <si>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</si>
  <si>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</si>
  <si>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</si>
  <si>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</si>
  <si>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</si>
  <si>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</si>
  <si>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</si>
  <si>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</si>
  <si>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</si>
  <si>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</si>
  <si>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</si>
  <si>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</si>
  <si>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</si>
  <si>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</si>
  <si>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</si>
  <si>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</si>
  <si>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</si>
  <si>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</si>
  <si>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</si>
  <si>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</si>
  <si>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</si>
  <si>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</si>
  <si>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</si>
  <si>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</si>
  <si>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</si>
  <si>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</si>
  <si>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</si>
  <si>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</si>
  <si>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</si>
  <si>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</si>
  <si>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</si>
  <si>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</si>
  <si>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</si>
  <si>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</si>
  <si>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</si>
  <si>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</si>
  <si>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</si>
  <si>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</si>
  <si>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</si>
  <si>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</si>
  <si>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</si>
  <si>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</si>
  <si>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</si>
  <si>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</si>
  <si>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</si>
  <si>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</si>
  <si>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</si>
  <si>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</si>
  <si>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</si>
  <si>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</si>
  <si>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</si>
  <si>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</si>
  <si>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</si>
  <si>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</si>
  <si>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</si>
  <si>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</si>
  <si>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</si>
  <si>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</si>
  <si>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</si>
  <si>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</si>
  <si>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</si>
  <si>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</si>
  <si>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</si>
  <si>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</si>
  <si>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</si>
  <si>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</si>
  <si>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</si>
  <si>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</si>
  <si>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</si>
  <si>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</si>
  <si>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</si>
  <si>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</si>
  <si>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</si>
  <si>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</si>
  <si>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</si>
  <si>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</si>
  <si>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</si>
  <si>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</si>
  <si>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</si>
  <si>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</si>
  <si>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</si>
  <si>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</si>
  <si>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</si>
  <si>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</si>
  <si>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</si>
  <si>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</si>
  <si>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</si>
  <si>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</si>
  <si>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</si>
  <si>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</si>
  <si>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</si>
  <si>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</si>
  <si>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</si>
  <si>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</si>
  <si>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</si>
  <si>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</si>
  <si>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</si>
  <si>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</si>
  <si>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</si>
  <si>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</si>
  <si>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</si>
  <si>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</si>
  <si>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</si>
  <si>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</si>
  <si>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</si>
  <si>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</si>
  <si>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</si>
  <si>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</si>
  <si>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</si>
  <si>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</si>
  <si>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</si>
  <si>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</si>
  <si>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</si>
  <si>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</si>
  <si>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</si>
  <si>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</si>
  <si>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</si>
  <si>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</si>
  <si>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</si>
  <si>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</si>
  <si>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</si>
  <si>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</si>
  <si>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</si>
  <si>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</si>
  <si>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</si>
  <si>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</si>
  <si>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</si>
  <si>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</si>
  <si>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</si>
  <si>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</si>
  <si>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</si>
  <si>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</si>
  <si>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</si>
  <si>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</si>
  <si>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</si>
  <si>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</si>
  <si>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</si>
  <si>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</si>
  <si>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</si>
  <si>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</si>
  <si>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</si>
  <si>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</si>
  <si>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</si>
  <si>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</si>
  <si>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</si>
  <si>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</si>
  <si>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</si>
  <si>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</si>
  <si>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</si>
  <si>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</si>
  <si>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</si>
  <si>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</si>
  <si>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</si>
  <si>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</si>
  <si>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</si>
  <si>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</si>
  <si>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</si>
  <si>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</si>
  <si>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</si>
  <si>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</si>
  <si>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</si>
  <si>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</si>
  <si>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</si>
  <si>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</si>
  <si>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</si>
  <si>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</si>
  <si>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</si>
  <si>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</si>
  <si>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</si>
  <si>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</si>
  <si>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</si>
  <si>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</si>
  <si>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</si>
  <si>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</si>
  <si>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</si>
  <si>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</si>
  <si>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</si>
  <si>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</si>
  <si>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</si>
  <si>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</si>
  <si>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</si>
  <si>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</si>
  <si>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</si>
  <si>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</si>
  <si>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</si>
  <si>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</si>
  <si>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</si>
  <si>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</si>
  <si>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</si>
  <si>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</si>
  <si>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</si>
  <si>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</si>
  <si>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</si>
  <si>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</si>
  <si>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</si>
  <si>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</si>
  <si>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</si>
  <si>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</si>
  <si>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</si>
  <si>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</si>
  <si>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</si>
  <si>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</si>
  <si>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</si>
  <si>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</si>
  <si>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</si>
  <si>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</si>
  <si>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</si>
  <si>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</si>
  <si>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</si>
  <si>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</si>
  <si>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</si>
  <si>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</si>
  <si>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</si>
  <si>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</si>
  <si>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</si>
  <si>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</si>
  <si>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</si>
  <si>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</si>
  <si>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</si>
  <si>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</si>
  <si>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</si>
  <si>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</si>
  <si>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</si>
  <si>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</si>
  <si>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</si>
  <si>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</si>
  <si>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</si>
  <si>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</si>
  <si>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</si>
  <si>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</si>
  <si>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</si>
  <si>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</si>
  <si>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</si>
  <si>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</si>
  <si>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</si>
  <si>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</si>
  <si>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</si>
  <si>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</si>
  <si>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</si>
  <si>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</si>
  <si>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</si>
  <si>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</si>
  <si>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</si>
  <si>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</si>
  <si>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</si>
  <si>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</si>
  <si>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</si>
  <si>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</si>
  <si>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</si>
  <si>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</si>
  <si>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</si>
  <si>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</si>
  <si>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</si>
  <si>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</si>
  <si>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</si>
  <si>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</si>
  <si>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</si>
  <si>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</si>
  <si>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</si>
  <si>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</si>
  <si>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</si>
  <si>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</si>
  <si>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</si>
  <si>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</si>
  <si>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</si>
  <si>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</si>
  <si>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</si>
  <si>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</si>
  <si>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</si>
  <si>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</si>
  <si>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</si>
  <si>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</si>
  <si>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</si>
  <si>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</si>
  <si>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</si>
  <si>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</si>
  <si>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</si>
  <si>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</si>
  <si>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</si>
  <si>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</si>
  <si>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</si>
  <si>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</si>
  <si>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</si>
  <si>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</si>
  <si>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</si>
  <si>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</si>
  <si>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</si>
  <si>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</si>
  <si>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</si>
  <si>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</si>
  <si>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</si>
  <si>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</si>
  <si>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</si>
  <si>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</si>
  <si>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</si>
  <si>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</si>
  <si>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</si>
  <si>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</si>
  <si>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</si>
  <si>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</si>
  <si>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</si>
  <si>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</si>
  <si>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</si>
  <si>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</si>
  <si>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</si>
  <si>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</si>
  <si>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</si>
  <si>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</si>
  <si>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</si>
  <si>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</si>
  <si>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</si>
  <si>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</si>
  <si>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</si>
  <si>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</si>
  <si>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</si>
  <si>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</si>
  <si>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</si>
  <si>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</si>
  <si>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</si>
  <si>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</si>
  <si>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</si>
  <si>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</si>
  <si>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</si>
  <si>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</si>
  <si>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</si>
  <si>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</si>
  <si>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</si>
  <si>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</si>
  <si>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</si>
  <si>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</si>
  <si>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</si>
  <si>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</si>
  <si>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</si>
  <si>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</si>
  <si>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</si>
  <si>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</si>
  <si>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</si>
  <si>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</si>
  <si>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</si>
  <si>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</si>
  <si>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</si>
  <si>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</si>
  <si>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</si>
  <si>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</si>
  <si>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</si>
  <si>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</si>
  <si>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</si>
  <si>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</si>
  <si>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</si>
  <si>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</si>
  <si>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</si>
  <si>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</si>
  <si>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</si>
  <si>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</si>
  <si>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</si>
  <si>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</si>
  <si>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</si>
  <si>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</si>
  <si>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</si>
  <si>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</si>
  <si>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</si>
  <si>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</si>
  <si>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</si>
  <si>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</si>
  <si>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</si>
  <si>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</si>
  <si>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</si>
  <si>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</si>
  <si>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</si>
  <si>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</si>
  <si>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</si>
  <si>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</si>
  <si>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</si>
  <si>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</si>
  <si>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</si>
  <si>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</si>
  <si>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</si>
  <si>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</si>
  <si>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</si>
  <si>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</si>
  <si>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</si>
  <si>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</si>
  <si>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</si>
  <si>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</si>
  <si>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</si>
  <si>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</si>
  <si>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</si>
  <si>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</si>
  <si>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</si>
  <si>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</si>
  <si>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</si>
  <si>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</si>
  <si>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</si>
  <si>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</si>
  <si>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</si>
  <si>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</si>
  <si>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</si>
  <si>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</si>
  <si>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</si>
  <si>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</si>
  <si>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</si>
  <si>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</si>
  <si>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</si>
  <si>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</si>
  <si>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</si>
  <si>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</si>
  <si>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</si>
  <si>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</si>
  <si>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</si>
  <si>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</si>
  <si>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</si>
  <si>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</si>
  <si>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</si>
  <si>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</si>
  <si>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</si>
  <si>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</si>
  <si>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</si>
  <si>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</si>
  <si>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</si>
  <si>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</si>
  <si>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</si>
  <si>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</si>
  <si>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</si>
  <si>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</si>
  <si>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</si>
  <si>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</si>
  <si>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</si>
  <si>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</si>
  <si>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</si>
  <si>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</si>
  <si>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</si>
  <si>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</si>
  <si>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</si>
  <si>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</si>
  <si>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</si>
  <si>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</si>
  <si>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</si>
  <si>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</si>
  <si>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</si>
  <si>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</si>
  <si>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</si>
  <si>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</si>
  <si>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</si>
  <si>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</si>
  <si>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</si>
  <si>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</si>
  <si>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</si>
  <si>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</si>
  <si>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</si>
  <si>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</si>
  <si>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</si>
  <si>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</si>
  <si>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</si>
  <si>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</si>
  <si>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</si>
  <si>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</si>
  <si>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</si>
  <si>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</si>
  <si>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</si>
  <si>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</si>
  <si>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</si>
  <si>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</si>
  <si>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</si>
  <si>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</si>
  <si>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</si>
  <si>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</si>
  <si>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</si>
  <si>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</si>
  <si>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</si>
  <si>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</si>
  <si>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</si>
  <si>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</si>
  <si>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</si>
  <si>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</si>
  <si>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</si>
  <si>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</si>
  <si>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</si>
  <si>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</si>
  <si>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</si>
  <si>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</si>
  <si>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</si>
  <si>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</si>
  <si>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</si>
  <si>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</si>
  <si>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</si>
  <si>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</si>
  <si>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</si>
  <si>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</si>
  <si>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</si>
  <si>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</si>
  <si>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</si>
  <si>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</si>
  <si>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</si>
  <si>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</si>
  <si>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</si>
  <si>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</si>
  <si>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</si>
  <si>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</si>
  <si>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</si>
  <si>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</si>
  <si>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</si>
  <si>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</si>
  <si>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</si>
  <si>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</si>
  <si>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</si>
  <si>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</si>
  <si>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</si>
  <si>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</si>
  <si>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</si>
  <si>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</si>
  <si>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</si>
  <si>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</si>
  <si>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</si>
  <si>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</si>
  <si>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</si>
  <si>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</si>
  <si>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</si>
  <si>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</si>
  <si>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</si>
  <si>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</si>
  <si>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</si>
  <si>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</si>
  <si>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</si>
  <si>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</si>
  <si>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</si>
  <si>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</si>
  <si>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</si>
  <si>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</si>
  <si>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</si>
  <si>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</si>
  <si>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</si>
  <si>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</si>
  <si>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</si>
  <si>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</si>
  <si>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</si>
  <si>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</si>
  <si>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</si>
  <si>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</si>
  <si>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</si>
  <si>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</si>
  <si>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</si>
  <si>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</si>
  <si>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</si>
  <si>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</si>
  <si>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</si>
  <si>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</si>
  <si>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</si>
  <si>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</si>
  <si>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</si>
  <si>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</si>
  <si>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</si>
  <si>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</si>
  <si>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</si>
  <si>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</si>
  <si>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</si>
  <si>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</si>
  <si>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</si>
  <si>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</si>
  <si>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</si>
  <si>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</si>
  <si>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</si>
  <si>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</si>
  <si>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</si>
  <si>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</si>
  <si>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</si>
  <si>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</si>
  <si>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</si>
  <si>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</si>
  <si>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</si>
  <si>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</si>
  <si>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</si>
  <si>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</si>
  <si>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</si>
  <si>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</si>
  <si>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</si>
  <si>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</si>
  <si>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</si>
  <si>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</si>
  <si>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</si>
  <si>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</si>
  <si>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</si>
  <si>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</si>
  <si>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</si>
  <si>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</si>
  <si>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</si>
  <si>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</si>
  <si>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</si>
  <si>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</si>
  <si>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</si>
  <si>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</si>
  <si>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</si>
  <si>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</si>
  <si>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</si>
  <si>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</si>
  <si>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</si>
  <si>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</si>
  <si>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</si>
  <si>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</si>
  <si>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</si>
  <si>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</si>
  <si>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</si>
  <si>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</si>
  <si>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</si>
  <si>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</si>
  <si>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</si>
  <si>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</si>
  <si>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</si>
  <si>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</si>
  <si>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</si>
  <si>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</si>
  <si>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</si>
  <si>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</si>
  <si>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</si>
  <si>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</si>
  <si>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</si>
  <si>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</si>
  <si>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</si>
  <si>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</si>
  <si>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</si>
  <si>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</si>
  <si>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</si>
  <si>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</si>
  <si>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</si>
  <si>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</si>
  <si>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</si>
  <si>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</si>
  <si>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</si>
  <si>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</si>
  <si>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</si>
  <si>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</si>
  <si>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</si>
  <si>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</si>
  <si>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</si>
  <si>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</si>
  <si>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</si>
  <si>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</si>
  <si>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</si>
  <si>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</si>
  <si>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</si>
  <si>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</si>
  <si>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</si>
  <si>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</si>
  <si>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</si>
  <si>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</si>
  <si>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</si>
  <si>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</si>
  <si>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</si>
  <si>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</si>
  <si>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</si>
  <si>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</si>
  <si>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</si>
  <si>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</si>
  <si>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</si>
  <si>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</si>
  <si>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</si>
  <si>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</si>
  <si>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</si>
  <si>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</si>
  <si>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</si>
  <si>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</si>
  <si>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</si>
  <si>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</si>
  <si>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</si>
  <si>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</si>
  <si>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</si>
  <si>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</si>
  <si>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</si>
  <si>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</si>
  <si>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</si>
  <si>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</si>
  <si>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</si>
  <si>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</si>
  <si>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</si>
  <si>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</si>
  <si>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</si>
  <si>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</si>
  <si>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</si>
  <si>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</si>
  <si>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</si>
  <si>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</si>
  <si>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</si>
  <si>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</si>
  <si>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</si>
  <si>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</si>
  <si>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</si>
  <si>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</si>
  <si>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</si>
  <si>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</si>
  <si>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</si>
  <si>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</si>
  <si>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</si>
  <si>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</si>
  <si>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</si>
  <si>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</si>
  <si>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</si>
  <si>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</si>
  <si>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</si>
  <si>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</si>
  <si>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</si>
  <si>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</si>
  <si>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</si>
  <si>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</si>
  <si>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</si>
  <si>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</si>
  <si>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</si>
  <si>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</si>
  <si>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</si>
  <si>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</si>
  <si>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</si>
  <si>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</si>
  <si>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</si>
  <si>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</si>
  <si>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</si>
  <si>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</si>
  <si>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</si>
  <si>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</si>
  <si>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</si>
  <si>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</si>
  <si>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</si>
  <si>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</si>
  <si>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</si>
  <si>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</si>
  <si>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</si>
  <si>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</si>
  <si>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</si>
  <si>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</si>
  <si>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</si>
  <si>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</si>
  <si>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</si>
  <si>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</si>
  <si>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</si>
  <si>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</si>
  <si>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</si>
  <si>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</si>
  <si>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</si>
  <si>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</si>
  <si>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</si>
  <si>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</si>
  <si>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</si>
  <si>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</si>
  <si>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</si>
  <si>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</si>
  <si>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</si>
  <si>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</si>
  <si>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</si>
  <si>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</si>
  <si>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</si>
  <si>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</si>
  <si>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</si>
  <si>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</si>
  <si>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</si>
  <si>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</si>
  <si>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</si>
  <si>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</si>
  <si>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</si>
  <si>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</si>
  <si>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</si>
  <si>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</si>
  <si>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</si>
  <si>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</si>
  <si>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</si>
  <si>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</si>
  <si>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</si>
  <si>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</si>
  <si>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</si>
  <si>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</si>
  <si>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</si>
  <si>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</si>
  <si>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</si>
  <si>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</si>
  <si>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</si>
  <si>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</si>
  <si>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</si>
  <si>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</si>
  <si>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</si>
  <si>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</si>
  <si>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</si>
  <si>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</si>
  <si>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</si>
  <si>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</si>
  <si>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</si>
  <si>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</si>
  <si>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</si>
  <si>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</si>
  <si>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</si>
  <si>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</si>
  <si>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</si>
  <si>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</si>
  <si>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</si>
  <si>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</si>
  <si>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</si>
  <si>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</si>
  <si>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</si>
  <si>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</si>
  <si>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</si>
  <si>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</si>
  <si>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</si>
  <si>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</si>
  <si>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</si>
  <si>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</si>
  <si>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</si>
  <si>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</si>
  <si>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</si>
  <si>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</si>
  <si>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</si>
  <si>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</si>
  <si>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</si>
  <si>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</si>
  <si>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</si>
  <si>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</si>
  <si>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</si>
  <si>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</si>
  <si>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</si>
  <si>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</si>
  <si>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</si>
  <si>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</si>
  <si>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</si>
  <si>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</si>
  <si>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</si>
  <si>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</si>
  <si>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</si>
  <si>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</si>
  <si>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</si>
  <si>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</si>
  <si>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</si>
  <si>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</si>
  <si>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</si>
  <si>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</si>
  <si>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</si>
  <si>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</si>
  <si>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</si>
  <si>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</si>
  <si>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</si>
  <si>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</si>
  <si>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</si>
  <si>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</si>
  <si>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</si>
  <si>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</si>
  <si>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</si>
  <si>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</si>
  <si>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</si>
  <si>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</si>
  <si>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</si>
  <si>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</si>
  <si>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</si>
  <si>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</si>
  <si>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</si>
  <si>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</si>
  <si>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</si>
  <si>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</si>
  <si>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</si>
  <si>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</si>
  <si>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</si>
  <si>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</si>
  <si>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</si>
  <si>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</si>
  <si>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</si>
  <si>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</si>
  <si>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</si>
  <si>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</si>
  <si>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</si>
  <si>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</si>
  <si>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</si>
  <si>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</si>
  <si>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</si>
  <si>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</si>
  <si>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</si>
  <si>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</si>
  <si>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</si>
  <si>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</si>
  <si>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</si>
  <si>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</si>
  <si>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</si>
  <si>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</si>
  <si>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</si>
  <si>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</si>
  <si>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</si>
  <si>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</si>
  <si>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</si>
  <si>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</si>
  <si>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</si>
  <si>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</si>
  <si>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</si>
  <si>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</si>
  <si>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</si>
  <si>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</si>
  <si>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</si>
  <si>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</si>
  <si>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</si>
  <si>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</si>
  <si>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</si>
  <si>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</si>
  <si>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</si>
  <si>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</si>
  <si>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</si>
  <si>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</si>
  <si>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</si>
  <si>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</si>
  <si>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</si>
  <si>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</si>
  <si>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</si>
  <si>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</si>
  <si>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</si>
  <si>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</si>
  <si>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</si>
  <si>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</si>
  <si>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</si>
  <si>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</si>
  <si>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</si>
  <si>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</si>
  <si>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</si>
  <si>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</si>
  <si>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</si>
  <si>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</si>
  <si>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</si>
  <si>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</si>
  <si>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</si>
  <si>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</si>
  <si>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</si>
  <si>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</si>
  <si>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</si>
  <si>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</si>
  <si>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</si>
  <si>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</si>
  <si>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</si>
  <si>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</si>
  <si>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</si>
  <si>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</si>
  <si>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</si>
  <si>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</si>
  <si>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</si>
  <si>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</si>
  <si>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</si>
  <si>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</si>
  <si>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</si>
  <si>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</si>
  <si>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</si>
  <si>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</si>
  <si>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</si>
  <si>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</si>
  <si>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</si>
  <si>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</si>
  <si>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</si>
  <si>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</si>
  <si>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</si>
  <si>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</si>
  <si>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</si>
  <si>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</si>
  <si>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</si>
  <si>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</si>
  <si>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</si>
  <si>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</si>
  <si>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</si>
  <si>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</si>
  <si>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</si>
  <si>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</si>
  <si>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</si>
  <si>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</si>
  <si>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</si>
  <si>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</si>
  <si>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</si>
  <si>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</si>
  <si>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</si>
  <si>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</si>
  <si>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</si>
  <si>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</si>
  <si>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</si>
  <si>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</si>
  <si>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</si>
  <si>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</si>
  <si>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</si>
  <si>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</si>
  <si>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</si>
  <si>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</si>
  <si>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</si>
  <si>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</si>
  <si>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</si>
  <si>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</si>
  <si>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</si>
  <si>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</si>
  <si>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</si>
  <si>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</si>
  <si>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</si>
  <si>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</si>
  <si>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</si>
  <si>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</si>
  <si>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</si>
  <si>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</si>
  <si>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</si>
  <si>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</si>
  <si>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</si>
  <si>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</si>
  <si>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</si>
  <si>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</si>
  <si>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</si>
  <si>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</si>
  <si>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</si>
  <si>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</si>
  <si>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</si>
  <si>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</si>
  <si>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</si>
  <si>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</si>
  <si>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</si>
  <si>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</si>
  <si>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</si>
  <si>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</si>
  <si>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</si>
  <si>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</si>
  <si>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</si>
  <si>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</si>
  <si>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</si>
  <si>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</si>
  <si>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</si>
  <si>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</si>
  <si>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</si>
  <si>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</si>
  <si>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</si>
  <si>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</si>
  <si>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</si>
  <si>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</si>
  <si>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</si>
  <si>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</si>
  <si>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</si>
  <si>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</si>
  <si>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</si>
  <si>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</si>
  <si>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</si>
  <si>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</si>
  <si>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</si>
  <si>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</si>
  <si>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</si>
  <si>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</si>
  <si>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</si>
  <si>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</si>
  <si>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</si>
  <si>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</si>
  <si>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</si>
  <si>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</si>
  <si>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</si>
  <si>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</si>
  <si>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</si>
  <si>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</si>
  <si>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</si>
  <si>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</si>
  <si>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</si>
  <si>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</si>
  <si>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</si>
  <si>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</si>
  <si>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</si>
  <si>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</si>
  <si>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</si>
  <si>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</si>
  <si>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</si>
  <si>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</si>
  <si>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</si>
  <si>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</si>
  <si>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</si>
  <si>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</si>
  <si>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</si>
  <si>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</si>
  <si>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</si>
  <si>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</si>
  <si>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</si>
  <si>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</si>
  <si>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</si>
  <si>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</si>
  <si>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</si>
  <si>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</si>
  <si>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</si>
  <si>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</si>
  <si>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</si>
  <si>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</si>
  <si>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</si>
  <si>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</si>
  <si>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</si>
  <si>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</si>
  <si>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</si>
  <si>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</si>
  <si>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</si>
  <si>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</si>
  <si>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</si>
  <si>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</si>
  <si>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</si>
  <si>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</si>
  <si>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</si>
  <si>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</si>
  <si>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</si>
  <si>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</si>
  <si>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</si>
  <si>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</si>
  <si>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</si>
  <si>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</si>
  <si>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</si>
  <si>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</si>
  <si>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</si>
  <si>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</si>
  <si>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</si>
  <si>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</si>
  <si>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</si>
  <si>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</si>
  <si>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</si>
  <si>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</si>
  <si>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</si>
  <si>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</si>
  <si>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</si>
  <si>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</si>
  <si>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</si>
  <si>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</si>
  <si>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</si>
  <si>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</si>
  <si>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</si>
  <si>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</si>
  <si>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</si>
  <si>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</si>
  <si>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</si>
  <si>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</si>
  <si>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</si>
  <si>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</si>
  <si>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</si>
  <si>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</si>
  <si>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</si>
  <si>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</si>
  <si>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</si>
  <si>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</si>
  <si>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</si>
  <si>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</si>
  <si>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</si>
  <si>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</si>
  <si>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</si>
  <si>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</si>
  <si>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</si>
  <si>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</si>
  <si>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</si>
  <si>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</si>
  <si>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</si>
  <si>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</si>
  <si>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</si>
  <si>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</si>
  <si>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</si>
  <si>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</si>
  <si>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</si>
  <si>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</si>
  <si>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</si>
  <si>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</si>
  <si>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</si>
  <si>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</si>
  <si>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</si>
  <si>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</si>
  <si>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</si>
  <si>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</si>
  <si>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</si>
  <si>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</si>
  <si>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</si>
  <si>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</si>
  <si>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</si>
  <si>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</si>
  <si>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</si>
  <si>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</si>
  <si>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</si>
  <si>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</si>
  <si>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</si>
  <si>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</si>
  <si>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</si>
  <si>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</si>
  <si>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</si>
  <si>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</si>
  <si>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</si>
  <si>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</si>
  <si>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</si>
  <si>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</si>
  <si>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</si>
  <si>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</si>
  <si>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</si>
  <si>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</si>
  <si>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</si>
  <si>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</si>
  <si>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</si>
  <si>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</si>
  <si>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</si>
  <si>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</si>
  <si>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</si>
  <si>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</si>
  <si>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</si>
  <si>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</si>
  <si>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</si>
  <si>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</si>
  <si>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</si>
  <si>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</si>
  <si>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</si>
  <si>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</si>
  <si>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</si>
  <si>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</si>
  <si>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</si>
  <si>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</si>
  <si>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</si>
  <si>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</si>
  <si>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</si>
  <si>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</si>
  <si>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</si>
  <si>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</si>
  <si>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</si>
  <si>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</si>
  <si>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</si>
  <si>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</si>
  <si>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</si>
  <si>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</si>
  <si>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</si>
  <si>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</si>
  <si>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</si>
  <si>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</si>
  <si>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</si>
  <si>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</si>
  <si>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</si>
  <si>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</si>
  <si>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</si>
  <si>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</si>
  <si>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</si>
  <si>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</si>
  <si>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</si>
  <si>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</si>
  <si>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</si>
  <si>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</si>
  <si>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</si>
  <si>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</si>
  <si>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</si>
  <si>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</si>
  <si>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</si>
  <si>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</si>
  <si>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</si>
  <si>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</si>
  <si>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</si>
  <si>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</si>
  <si>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</si>
  <si>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</si>
  <si>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</si>
  <si>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</si>
  <si>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</si>
  <si>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</si>
  <si>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</si>
  <si>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</si>
  <si>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</si>
  <si>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</si>
  <si>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</si>
  <si>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</si>
  <si>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</si>
  <si>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</si>
  <si>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</si>
  <si>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</si>
  <si>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</si>
  <si>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</si>
  <si>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</si>
  <si>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</si>
  <si>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</si>
  <si>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</si>
  <si>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</si>
  <si>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</si>
  <si>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</si>
  <si>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</si>
  <si>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</si>
  <si>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</si>
  <si>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</si>
  <si>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</si>
  <si>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</si>
  <si>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</si>
  <si>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</si>
  <si>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</si>
  <si>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</si>
  <si>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</si>
  <si>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</si>
  <si>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</si>
  <si>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</si>
  <si>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</si>
  <si>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</si>
  <si>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</si>
  <si>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</si>
  <si>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</si>
  <si>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</si>
  <si>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</si>
  <si>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</si>
  <si>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</si>
  <si>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</si>
  <si>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</si>
  <si>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</si>
  <si>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</si>
  <si>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</si>
  <si>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</si>
  <si>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</si>
  <si>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</si>
  <si>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</si>
  <si>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</si>
  <si>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</si>
  <si>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</si>
  <si>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</si>
  <si>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</si>
  <si>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</si>
  <si>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</si>
  <si>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</si>
  <si>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</si>
  <si>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</si>
  <si>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</si>
  <si>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</si>
  <si>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</si>
  <si>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</si>
  <si>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</si>
  <si>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</si>
  <si>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</si>
  <si>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</si>
  <si>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</si>
  <si>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</si>
  <si>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</si>
  <si>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</si>
  <si>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</si>
  <si>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</si>
  <si>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</si>
  <si>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</si>
  <si>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</si>
  <si>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</si>
  <si>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</si>
  <si>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</si>
  <si>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</si>
  <si>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</si>
  <si>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</si>
  <si>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</si>
  <si>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</si>
  <si>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</si>
  <si>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</si>
  <si>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</si>
  <si>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</si>
  <si>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</si>
  <si>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</si>
  <si>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</si>
  <si>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</si>
  <si>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</si>
  <si>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</si>
  <si>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</si>
  <si>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</si>
  <si>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</si>
  <si>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</si>
  <si>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</si>
  <si>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</si>
  <si>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</si>
  <si>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</si>
  <si>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</si>
  <si>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</si>
  <si>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</si>
  <si>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</si>
  <si>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</si>
  <si>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</si>
  <si>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</si>
  <si>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</si>
  <si>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</si>
  <si>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</si>
  <si>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</si>
  <si>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</si>
  <si>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</si>
  <si>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</si>
  <si>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</si>
  <si>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</si>
  <si>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</si>
  <si>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</si>
  <si>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</si>
  <si>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</si>
  <si>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</si>
  <si>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</si>
  <si>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</si>
  <si>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</si>
  <si>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</si>
  <si>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</si>
  <si>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</si>
  <si>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</si>
  <si>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</si>
  <si>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</si>
  <si>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</si>
  <si>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</si>
  <si>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</si>
  <si>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</si>
  <si>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</si>
  <si>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</si>
  <si>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</si>
  <si>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</si>
  <si>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</si>
  <si>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</si>
  <si>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</si>
  <si>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</si>
  <si>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</si>
  <si>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</si>
  <si>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</si>
  <si>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</si>
  <si>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</si>
  <si>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</si>
  <si>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</si>
  <si>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</si>
  <si>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</si>
  <si>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</si>
  <si>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</si>
  <si>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</si>
  <si>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</si>
  <si>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</si>
  <si>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</si>
  <si>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</si>
  <si>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</si>
  <si>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</si>
  <si>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</si>
  <si>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</si>
  <si>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</si>
  <si>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</si>
  <si>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</si>
  <si>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</si>
  <si>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</si>
  <si>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</si>
  <si>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</si>
  <si>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</si>
  <si>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</si>
  <si>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</si>
  <si>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</si>
  <si>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</si>
  <si>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</si>
  <si>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</si>
  <si>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</si>
  <si>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</si>
  <si>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</si>
  <si>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</si>
  <si>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</si>
  <si>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</si>
  <si>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</si>
  <si>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</si>
  <si>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</si>
  <si>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</si>
  <si>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</si>
  <si>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</si>
  <si>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</si>
  <si>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</si>
  <si>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</si>
  <si>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</si>
  <si>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</si>
  <si>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</si>
  <si>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</si>
  <si>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</si>
  <si>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</si>
  <si>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</si>
  <si>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</si>
  <si>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</si>
  <si>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</si>
  <si>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</si>
  <si>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</si>
  <si>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</si>
  <si>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</si>
  <si>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</si>
  <si>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</si>
  <si>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</si>
  <si>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</si>
  <si>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</si>
  <si>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</si>
  <si>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</si>
  <si>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</si>
  <si>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</si>
  <si>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</si>
  <si>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</si>
  <si>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</si>
  <si>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</si>
  <si>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</si>
  <si>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</si>
  <si>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</si>
  <si>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</si>
  <si>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</si>
  <si>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</si>
  <si>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</si>
  <si>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</si>
  <si>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</si>
  <si>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</si>
  <si>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</si>
  <si>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</si>
  <si>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</si>
  <si>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</si>
  <si>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</si>
  <si>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</si>
  <si>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</si>
  <si>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</si>
  <si>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</si>
  <si>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</si>
  <si>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</si>
  <si>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</si>
  <si>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</si>
  <si>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</si>
  <si>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</si>
  <si>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</si>
  <si>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</si>
  <si>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</si>
  <si>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</si>
  <si>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</si>
  <si>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</si>
  <si>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</si>
  <si>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</si>
  <si>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</si>
  <si>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</si>
  <si>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</si>
  <si>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</si>
  <si>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</si>
  <si>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</si>
  <si>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</si>
  <si>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</si>
  <si>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</si>
  <si>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</si>
  <si>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</si>
  <si>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</si>
  <si>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</si>
  <si>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</si>
  <si>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</si>
  <si>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</si>
  <si>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</si>
  <si>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</si>
  <si>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</si>
  <si>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</si>
  <si>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</si>
  <si>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</si>
  <si>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</si>
  <si>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</si>
  <si>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</si>
  <si>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</si>
  <si>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</si>
  <si>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</si>
  <si>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</si>
  <si>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</si>
  <si>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</si>
  <si>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</si>
  <si>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</si>
  <si>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</si>
  <si>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</si>
  <si>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</si>
  <si>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</si>
  <si>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</si>
  <si>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</si>
  <si>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</si>
  <si>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</si>
  <si>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</si>
  <si>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</si>
  <si>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</si>
  <si>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</si>
  <si>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</si>
  <si>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</si>
  <si>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</si>
  <si>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</si>
  <si>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</si>
  <si>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</si>
  <si>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</si>
  <si>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</si>
  <si>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</si>
  <si>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</si>
  <si>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</si>
  <si>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</si>
  <si>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</si>
  <si>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</si>
  <si>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</si>
  <si>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</si>
  <si>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</si>
  <si>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</si>
  <si>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</si>
  <si>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</si>
  <si>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</si>
  <si>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</si>
  <si>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</si>
  <si>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</si>
  <si>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</si>
  <si>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</si>
  <si>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</si>
  <si>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</si>
  <si>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</si>
  <si>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</si>
  <si>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</si>
  <si>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</si>
  <si>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</si>
  <si>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</si>
  <si>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</si>
  <si>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</si>
  <si>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</si>
  <si>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</si>
  <si>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</si>
  <si>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</si>
  <si>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</si>
  <si>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</si>
  <si>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</si>
  <si>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</si>
  <si>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</si>
  <si>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</si>
  <si>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</si>
  <si>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</si>
  <si>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</si>
  <si>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</si>
  <si>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</si>
  <si>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</si>
  <si>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</si>
  <si>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</si>
  <si>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</si>
  <si>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</si>
  <si>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</si>
  <si>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</si>
  <si>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</si>
  <si>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</si>
  <si>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</si>
  <si>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</si>
  <si>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</si>
  <si>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</si>
  <si>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</si>
  <si>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</si>
  <si>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</si>
  <si>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</si>
  <si>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</si>
  <si>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</si>
  <si>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</si>
  <si>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</si>
  <si>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</si>
  <si>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</si>
  <si>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</si>
  <si>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</si>
  <si>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</si>
  <si>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</si>
  <si>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</si>
  <si>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</si>
  <si>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</si>
  <si>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</si>
  <si>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</si>
  <si>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</si>
  <si>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</si>
  <si>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</si>
  <si>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</si>
  <si>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</si>
  <si>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</si>
  <si>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</si>
  <si>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</si>
  <si>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</si>
  <si>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</si>
  <si>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</si>
  <si>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</si>
  <si>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</si>
  <si>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</si>
  <si>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</si>
  <si>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</si>
  <si>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</si>
  <si>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</si>
  <si>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</si>
  <si>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</si>
  <si>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</si>
  <si>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</si>
  <si>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</si>
  <si>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</si>
  <si>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</si>
  <si>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</si>
  <si>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</si>
  <si>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</si>
  <si>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</si>
  <si>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</si>
  <si>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</si>
  <si>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</si>
  <si>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</si>
  <si>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</si>
  <si>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</si>
  <si>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</si>
  <si>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</si>
  <si>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</si>
  <si>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</si>
  <si>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</si>
  <si>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</si>
  <si>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</si>
  <si>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</si>
  <si>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</si>
  <si>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</si>
  <si>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</si>
  <si>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</si>
  <si>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</si>
  <si>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</si>
  <si>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</si>
  <si>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</si>
  <si>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</si>
  <si>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</si>
  <si>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</si>
  <si>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</si>
  <si>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</si>
  <si>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</si>
  <si>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</si>
  <si>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</si>
  <si>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</si>
  <si>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</si>
  <si>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</si>
  <si>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</si>
  <si>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</si>
  <si>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</si>
  <si>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</si>
  <si>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</si>
  <si>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</si>
  <si>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</si>
  <si>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</si>
  <si>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</si>
  <si>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</si>
  <si>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</si>
  <si>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</si>
  <si>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</si>
  <si>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</si>
  <si>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</si>
  <si>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</si>
  <si>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</si>
  <si>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</si>
  <si>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</si>
  <si>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</si>
  <si>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</si>
  <si>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</si>
  <si>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</si>
  <si>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</si>
  <si>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</si>
  <si>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</si>
  <si>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</si>
  <si>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</si>
  <si>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</si>
  <si>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</si>
  <si>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</si>
  <si>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</si>
  <si>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</si>
  <si>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</si>
  <si>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</si>
  <si>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</si>
  <si>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</si>
  <si>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</si>
  <si>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</si>
  <si>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</si>
  <si>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</si>
  <si>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</si>
  <si>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</si>
  <si>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</si>
  <si>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</si>
  <si>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</si>
  <si>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</si>
  <si>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</si>
  <si>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</si>
  <si>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</si>
  <si>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</si>
  <si>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</si>
  <si>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</si>
  <si>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</si>
  <si>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</si>
  <si>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</si>
  <si>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</si>
  <si>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</si>
  <si>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</si>
  <si>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</si>
  <si>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</si>
  <si>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</si>
  <si>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</si>
  <si>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</si>
  <si>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</si>
  <si>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</si>
  <si>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</si>
  <si>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</si>
  <si>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</si>
  <si>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</si>
  <si>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</si>
  <si>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</si>
  <si>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</si>
  <si>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</si>
  <si>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</si>
  <si>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</si>
  <si>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</si>
  <si>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</si>
  <si>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</si>
  <si>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</si>
  <si>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</si>
  <si>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</si>
  <si>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</si>
  <si>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</si>
  <si>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</si>
  <si>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</si>
  <si>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</si>
  <si>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</si>
  <si>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</si>
  <si>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</si>
  <si>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</si>
  <si>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</si>
  <si>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</si>
  <si>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</si>
  <si>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</si>
  <si>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</si>
  <si>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</si>
  <si>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</si>
  <si>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</si>
  <si>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</si>
  <si>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</si>
  <si>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</si>
  <si>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</si>
  <si>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</si>
  <si>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</si>
  <si>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</si>
  <si>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</si>
  <si>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</si>
  <si>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</si>
  <si>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</si>
  <si>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</si>
  <si>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</si>
  <si>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</si>
  <si>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</si>
  <si>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</si>
  <si>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</si>
  <si>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</si>
  <si>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</si>
  <si>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</si>
  <si>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</si>
  <si>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</si>
  <si>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</si>
  <si>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</si>
  <si>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</si>
  <si>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</si>
  <si>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</si>
  <si>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</si>
  <si>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</si>
  <si>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</si>
  <si>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</si>
  <si>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</si>
  <si>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</si>
  <si>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</si>
  <si>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</si>
  <si>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</si>
  <si>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</si>
  <si>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</si>
  <si>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</si>
  <si>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</si>
  <si>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</si>
  <si>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</si>
  <si>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</si>
  <si>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</si>
  <si>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</si>
  <si>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</si>
  <si>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</si>
  <si>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</si>
  <si>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</si>
  <si>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</si>
  <si>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</si>
  <si>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</si>
  <si>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</si>
  <si>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</si>
  <si>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</si>
  <si>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</si>
  <si>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</si>
  <si>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</si>
  <si>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</si>
  <si>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</si>
  <si>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</si>
  <si>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</si>
  <si>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</si>
  <si>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</si>
  <si>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</si>
  <si>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</si>
  <si>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</si>
  <si>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</si>
  <si>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</si>
  <si>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</si>
  <si>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</si>
  <si>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</si>
  <si>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</si>
  <si>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</si>
  <si>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</si>
  <si>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</si>
  <si>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</si>
  <si>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</si>
  <si>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</si>
  <si>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</si>
  <si>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</si>
  <si>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</si>
  <si>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</si>
  <si>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</si>
  <si>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</si>
  <si>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</si>
  <si>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</si>
  <si>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</si>
  <si>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</si>
  <si>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</si>
  <si>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</si>
  <si>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</si>
  <si>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</si>
  <si>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</si>
  <si>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</si>
  <si>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</si>
  <si>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</si>
  <si>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</si>
  <si>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</si>
  <si>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</si>
  <si>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</si>
  <si>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</si>
  <si>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</si>
  <si>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</si>
  <si>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</si>
  <si>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</si>
  <si>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</si>
  <si>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</si>
  <si>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</si>
  <si>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</si>
  <si>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</si>
  <si>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</si>
  <si>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</si>
  <si>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</si>
  <si>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</si>
  <si>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</si>
  <si>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</si>
  <si>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</si>
  <si>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</si>
  <si>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</si>
  <si>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</si>
  <si>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</si>
  <si>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</si>
  <si>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</si>
  <si>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</si>
  <si>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</si>
  <si>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</si>
  <si>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</si>
  <si>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</si>
  <si>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</si>
  <si>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</si>
  <si>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</si>
  <si>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</si>
  <si>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</si>
  <si>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</si>
  <si>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</si>
  <si>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</si>
  <si>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</si>
  <si>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</si>
  <si>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</si>
  <si>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</si>
  <si>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</si>
  <si>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</si>
  <si>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</si>
  <si>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</si>
  <si>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</si>
  <si>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</si>
  <si>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</si>
  <si>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</si>
  <si>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</si>
  <si>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</si>
  <si>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</si>
  <si>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</si>
  <si>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</si>
  <si>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</si>
  <si>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</si>
  <si>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</si>
  <si>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</si>
  <si>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</si>
  <si>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</si>
  <si>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</si>
  <si>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</si>
  <si>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</si>
  <si>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</si>
  <si>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</si>
  <si>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</si>
  <si>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</si>
  <si>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</si>
  <si>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</si>
  <si>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</si>
  <si>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</si>
  <si>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</si>
  <si>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</si>
  <si>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</si>
  <si>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</si>
  <si>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</si>
  <si>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</si>
  <si>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</si>
  <si>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</si>
  <si>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</si>
  <si>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</si>
  <si>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</si>
  <si>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</si>
  <si>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</si>
  <si>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</si>
  <si>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</si>
  <si>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</si>
  <si>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</si>
  <si>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</si>
  <si>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</si>
  <si>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</si>
  <si>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</si>
  <si>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</si>
  <si>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</si>
  <si>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</si>
  <si>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</si>
  <si>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</si>
  <si>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</si>
  <si>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</si>
  <si>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</si>
  <si>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</si>
  <si>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</si>
  <si>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</si>
  <si>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</si>
  <si>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</si>
  <si>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</si>
  <si>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</si>
  <si>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</si>
  <si>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</si>
  <si>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</si>
  <si>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</si>
  <si>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</si>
  <si>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</si>
  <si>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</si>
  <si>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</si>
  <si>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</si>
  <si>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</si>
  <si>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</si>
  <si>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</si>
  <si>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</si>
  <si>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</si>
  <si>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</si>
  <si>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</si>
  <si>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</si>
  <si>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</si>
  <si>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</si>
  <si>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</si>
  <si>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</si>
  <si>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</si>
  <si>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</si>
  <si>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</si>
  <si>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</si>
  <si>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</si>
  <si>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</si>
  <si>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</si>
  <si>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</si>
  <si>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</si>
  <si>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</si>
  <si>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</si>
  <si>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</si>
  <si>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</si>
  <si>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</si>
  <si>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</si>
  <si>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</si>
  <si>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</si>
  <si>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</si>
  <si>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</si>
  <si>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</si>
  <si>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</si>
  <si>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</si>
  <si>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</si>
  <si>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</si>
  <si>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</si>
  <si>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</si>
  <si>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</si>
  <si>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</si>
  <si>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</si>
  <si>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</si>
  <si>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</si>
  <si>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</si>
  <si>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</si>
  <si>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</si>
  <si>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</si>
  <si>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</si>
  <si>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</si>
  <si>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</si>
  <si>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</si>
  <si>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</si>
  <si>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</si>
  <si>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</si>
  <si>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</si>
  <si>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</si>
  <si>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</si>
  <si>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</si>
  <si>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</si>
  <si>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</si>
  <si>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</si>
  <si>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</si>
  <si>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</si>
  <si>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</si>
  <si>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</si>
  <si>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</si>
  <si>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</si>
  <si>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</si>
  <si>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</si>
  <si>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</si>
  <si>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</si>
  <si>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</si>
  <si>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</si>
  <si>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</si>
  <si>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</si>
  <si>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</si>
  <si>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</si>
  <si>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</si>
  <si>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</si>
  <si>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</si>
  <si>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</si>
  <si>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</si>
  <si>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</si>
  <si>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</si>
  <si>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</si>
  <si>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</si>
  <si>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</si>
  <si>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</si>
  <si>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</si>
  <si>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</si>
  <si>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</si>
  <si>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</si>
  <si>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</si>
  <si>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</si>
  <si>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</si>
  <si>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</si>
  <si>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</si>
  <si>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</si>
  <si>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</si>
  <si>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</si>
  <si>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</si>
  <si>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</si>
  <si>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</si>
  <si>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</si>
  <si>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</si>
  <si>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</si>
  <si>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</si>
  <si>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</si>
  <si>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</si>
  <si>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</si>
  <si>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</si>
  <si>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</si>
  <si>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</si>
  <si>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</si>
  <si>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</si>
  <si>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</si>
  <si>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</si>
  <si>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</si>
  <si>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</si>
  <si>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</si>
  <si>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</si>
  <si>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</si>
  <si>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</si>
  <si>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</si>
  <si>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</si>
  <si>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</si>
  <si>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</si>
  <si>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</si>
  <si>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</si>
  <si>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</si>
  <si>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</si>
  <si>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</si>
  <si>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</si>
  <si>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</si>
  <si>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</si>
  <si>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</si>
  <si>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</si>
  <si>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</si>
  <si>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</si>
  <si>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</si>
  <si>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</si>
  <si>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</si>
  <si>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</si>
  <si>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</si>
  <si>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</si>
  <si>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</si>
  <si>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</si>
  <si>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</si>
  <si>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</si>
  <si>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</si>
  <si>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</si>
  <si>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</si>
  <si>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</si>
  <si>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</si>
  <si>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</si>
  <si>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</si>
  <si>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</si>
  <si>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</si>
  <si>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</si>
  <si>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</si>
  <si>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</si>
  <si>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</si>
  <si>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</si>
  <si>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</si>
  <si>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</si>
  <si>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</si>
  <si>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</si>
  <si>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</si>
  <si>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</si>
  <si>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</si>
  <si>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</si>
  <si>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</si>
  <si>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</si>
  <si>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</si>
  <si>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</si>
  <si>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</si>
  <si>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</si>
  <si>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</si>
  <si>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</si>
  <si>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</si>
  <si>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</si>
  <si>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</si>
  <si>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</si>
  <si>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</si>
  <si>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</si>
  <si>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</si>
  <si>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</si>
  <si>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</si>
  <si>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</si>
  <si>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</si>
  <si>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</si>
  <si>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</si>
  <si>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</si>
  <si>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</si>
  <si>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</si>
  <si>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</si>
  <si>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</si>
  <si>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</si>
  <si>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</si>
  <si>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</si>
  <si>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</si>
  <si>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</si>
  <si>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</si>
  <si>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</si>
  <si>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</si>
  <si>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</si>
  <si>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</si>
  <si>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</si>
  <si>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</si>
  <si>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</si>
  <si>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</si>
  <si>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</si>
  <si>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</si>
  <si>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</si>
  <si>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</si>
  <si>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</si>
  <si>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</si>
  <si>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</si>
  <si>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</si>
  <si>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</si>
  <si>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</si>
  <si>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</si>
  <si>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</si>
  <si>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</si>
  <si>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</si>
  <si>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</si>
  <si>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</si>
  <si>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</si>
  <si>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</si>
  <si>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</si>
  <si>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</si>
  <si>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</si>
  <si>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</si>
  <si>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</si>
  <si>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</si>
  <si>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</si>
  <si>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</si>
  <si>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</si>
  <si>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</si>
  <si>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</si>
  <si>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</si>
  <si>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</si>
  <si>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</si>
  <si>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</si>
  <si>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</si>
  <si>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</si>
  <si>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</si>
  <si>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</si>
  <si>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</si>
  <si>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</si>
  <si>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</si>
  <si>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</si>
  <si>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</si>
  <si>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</si>
  <si>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</si>
  <si>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</si>
  <si>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</si>
  <si>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</si>
  <si>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</si>
  <si>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</si>
  <si>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</si>
  <si>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</si>
  <si>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</si>
  <si>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</si>
  <si>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</si>
  <si>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</si>
  <si>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</si>
  <si>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</si>
  <si>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</si>
  <si>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</si>
  <si>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</si>
  <si>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</si>
  <si>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</si>
  <si>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</si>
  <si>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</si>
  <si>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</si>
  <si>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</si>
  <si>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</si>
  <si>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</si>
  <si>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</si>
  <si>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</si>
  <si>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</si>
  <si>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</si>
  <si>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</si>
  <si>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</si>
  <si>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</si>
  <si>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</si>
  <si>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</si>
  <si>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</si>
  <si>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</si>
  <si>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</si>
  <si>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</si>
  <si>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</si>
  <si>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</si>
  <si>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</si>
  <si>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</si>
  <si>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</si>
  <si>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</si>
  <si>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</si>
  <si>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</si>
  <si>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</si>
  <si>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</si>
  <si>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</si>
  <si>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</si>
  <si>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</si>
  <si>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</si>
  <si>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</si>
  <si>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</si>
  <si>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</si>
  <si>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</si>
  <si>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</si>
  <si>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</si>
  <si>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</si>
  <si>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</si>
  <si>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</si>
  <si>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</si>
  <si>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</si>
  <si>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</si>
  <si>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</si>
  <si>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</si>
  <si>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</si>
  <si>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</si>
  <si>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</si>
  <si>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</si>
  <si>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</si>
  <si>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</si>
  <si>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</si>
  <si>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</si>
  <si>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</si>
  <si>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</si>
  <si>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</si>
  <si>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</si>
  <si>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</si>
  <si>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</si>
  <si>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</si>
  <si>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</si>
  <si>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</si>
  <si>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</si>
  <si>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</si>
  <si>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</si>
  <si>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</si>
  <si>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</si>
  <si>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</si>
  <si>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</si>
  <si>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</si>
  <si>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</si>
  <si>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</si>
  <si>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</si>
  <si>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</si>
  <si>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</si>
  <si>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</si>
  <si>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</si>
  <si>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</si>
  <si>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</si>
  <si>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</si>
  <si>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</si>
  <si>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</si>
  <si>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</si>
  <si>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</si>
  <si>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</si>
  <si>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</si>
  <si>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</si>
  <si>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</si>
  <si>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</si>
  <si>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</si>
  <si>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</si>
  <si>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</si>
  <si>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</si>
  <si>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</si>
  <si>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</si>
  <si>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</si>
  <si>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</si>
  <si>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</si>
  <si>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</si>
  <si>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</si>
  <si>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</si>
  <si>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</si>
  <si>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</si>
  <si>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</si>
  <si>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</si>
  <si>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</si>
  <si>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</si>
  <si>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</si>
  <si>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</si>
  <si>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</si>
  <si>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</si>
  <si>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</si>
  <si>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</si>
  <si>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</si>
  <si>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</si>
  <si>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</si>
  <si>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</si>
  <si>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</si>
  <si>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</si>
  <si>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</si>
  <si>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</si>
  <si>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</si>
  <si>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</si>
  <si>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</si>
  <si>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</si>
  <si>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</si>
  <si>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</si>
  <si>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</si>
  <si>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</si>
  <si>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</si>
  <si>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</si>
  <si>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</si>
  <si>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</si>
  <si>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</si>
  <si>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</si>
  <si>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</si>
  <si>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</si>
  <si>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</si>
  <si>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</si>
  <si>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</si>
  <si>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</si>
  <si>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</si>
  <si>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</si>
  <si>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</si>
  <si>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</si>
  <si>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</si>
  <si>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</si>
  <si>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</si>
  <si>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</si>
  <si>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</si>
  <si>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</si>
  <si>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</si>
  <si>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</si>
  <si>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</si>
  <si>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</si>
  <si>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</si>
  <si>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</si>
  <si>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</si>
  <si>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</si>
  <si>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</si>
  <si>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</si>
  <si>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</si>
  <si>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</si>
  <si>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</si>
  <si>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</si>
  <si>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</si>
  <si>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</si>
  <si>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</si>
  <si>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</si>
  <si>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</si>
  <si>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</si>
  <si>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</si>
  <si>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</si>
  <si>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</si>
  <si>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</si>
  <si>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</si>
  <si>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</si>
  <si>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</si>
  <si>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</si>
  <si>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</si>
  <si>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</si>
  <si>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</si>
  <si>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</si>
  <si>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</si>
  <si>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</si>
  <si>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</si>
  <si>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</si>
  <si>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</si>
  <si>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</si>
  <si>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</si>
  <si>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</si>
  <si>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</si>
  <si>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</si>
  <si>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</si>
  <si>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</si>
  <si>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</si>
  <si>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</si>
  <si>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</si>
  <si>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</si>
  <si>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</si>
  <si>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</si>
  <si>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</si>
  <si>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</si>
  <si>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</si>
  <si>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</si>
  <si>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</si>
  <si>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</si>
  <si>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</si>
  <si>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</si>
  <si>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</si>
  <si>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</si>
  <si>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</si>
  <si>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</si>
  <si>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</si>
  <si>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</si>
  <si>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</si>
  <si>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</si>
  <si>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</si>
  <si>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</si>
  <si>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</si>
  <si>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</si>
  <si>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</si>
  <si>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</si>
  <si>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</si>
  <si>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</si>
  <si>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</si>
  <si>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</si>
  <si>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</si>
  <si>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</si>
  <si>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</si>
  <si>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</si>
  <si>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</si>
  <si>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</si>
  <si>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</si>
  <si>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</si>
  <si>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</si>
  <si>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</si>
  <si>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</si>
  <si>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</si>
  <si>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</si>
  <si>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</si>
  <si>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</si>
  <si>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</si>
  <si>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</si>
  <si>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</si>
  <si>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</si>
  <si>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</si>
  <si>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</si>
  <si>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</si>
  <si>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</si>
  <si>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</si>
  <si>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</si>
  <si>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</si>
  <si>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</si>
  <si>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</si>
  <si>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</si>
  <si>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</si>
  <si>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</si>
  <si>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</si>
  <si>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</si>
  <si>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</si>
  <si>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</si>
  <si>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</si>
  <si>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</si>
  <si>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</si>
  <si>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</si>
  <si>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</si>
  <si>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</si>
  <si>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</si>
  <si>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</si>
  <si>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</si>
  <si>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</si>
  <si>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</si>
  <si>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</si>
  <si>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</si>
  <si>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</si>
  <si>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</si>
  <si>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</si>
  <si>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</si>
  <si>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</si>
  <si>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</si>
  <si>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</si>
  <si>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</si>
  <si>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</si>
  <si>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</si>
  <si>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</si>
  <si>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</si>
  <si>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</si>
  <si>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</si>
  <si>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</si>
  <si>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</si>
  <si>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</si>
  <si>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</si>
  <si>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</si>
  <si>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</si>
  <si>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</si>
  <si>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</si>
  <si>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</si>
  <si>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</si>
  <si>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</si>
  <si>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</si>
  <si>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</si>
  <si>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</si>
  <si>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</si>
  <si>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</si>
  <si>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</si>
  <si>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</si>
  <si>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</si>
  <si>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</si>
  <si>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</si>
  <si>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</si>
  <si>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</si>
  <si>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</si>
  <si>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</si>
  <si>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</si>
  <si>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</si>
  <si>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</si>
  <si>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</si>
  <si>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</si>
  <si>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</si>
  <si>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</si>
  <si>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</si>
  <si>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</si>
  <si>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</si>
  <si>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</si>
  <si>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</si>
  <si>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</si>
  <si>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</si>
  <si>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</si>
  <si>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</si>
  <si>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</si>
  <si>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</si>
  <si>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</si>
  <si>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</si>
  <si>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</si>
  <si>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</si>
  <si>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</si>
  <si>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</si>
  <si>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</si>
  <si>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</si>
  <si>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</si>
  <si>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</si>
  <si>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</si>
  <si>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</si>
  <si>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</si>
  <si>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</si>
  <si>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</si>
  <si>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</si>
  <si>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</si>
  <si>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</si>
  <si>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</si>
  <si>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</si>
  <si>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</si>
  <si>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</si>
  <si>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</si>
  <si>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</si>
  <si>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</si>
  <si>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</si>
  <si>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</si>
  <si>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</si>
  <si>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</si>
  <si>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</si>
  <si>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</si>
  <si>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</si>
  <si>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</si>
  <si>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</si>
  <si>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</si>
  <si>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</si>
  <si>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</si>
  <si>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</si>
  <si>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</si>
  <si>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</si>
  <si>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</si>
  <si>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</si>
  <si>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</si>
  <si>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</si>
  <si>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</si>
  <si>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</si>
  <si>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</si>
  <si>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</si>
  <si>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</si>
  <si>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</si>
  <si>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</si>
  <si>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</si>
  <si>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</si>
  <si>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</si>
  <si>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</si>
  <si>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</si>
  <si>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</si>
  <si>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</si>
  <si>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</si>
  <si>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</si>
  <si>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</si>
  <si>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</si>
  <si>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</si>
  <si>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</si>
  <si>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</si>
  <si>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</si>
  <si>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</si>
  <si>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</si>
  <si>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</si>
  <si>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</si>
  <si>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</si>
  <si>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</si>
  <si>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</si>
  <si>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</si>
  <si>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</si>
  <si>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</si>
  <si>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</si>
  <si>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</si>
  <si>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</si>
  <si>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</si>
  <si>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</si>
  <si>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</si>
  <si>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</si>
  <si>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</si>
  <si>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</si>
  <si>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</si>
  <si>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</si>
  <si>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</si>
  <si>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</si>
  <si>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</si>
  <si>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</si>
  <si>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</si>
  <si>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</si>
  <si>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</si>
  <si>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</si>
  <si>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</si>
  <si>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</si>
  <si>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</si>
  <si>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</si>
  <si>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</si>
  <si>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</si>
  <si>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</si>
  <si>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</si>
  <si>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</si>
  <si>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</si>
  <si>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</si>
  <si>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</si>
  <si>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</si>
  <si>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</si>
  <si>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</si>
  <si>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</si>
  <si>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</si>
  <si>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</si>
  <si>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</si>
  <si>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</si>
  <si>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</si>
  <si>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</si>
  <si>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</si>
  <si>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</si>
  <si>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</si>
  <si>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</si>
  <si>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</si>
  <si>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</si>
  <si>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</si>
  <si>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</si>
  <si>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</si>
  <si>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</si>
  <si>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</si>
  <si>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</si>
  <si>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</si>
  <si>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</si>
  <si>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</si>
  <si>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</si>
  <si>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</si>
  <si>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</si>
  <si>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</si>
  <si>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</si>
  <si>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</si>
  <si>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</si>
  <si>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</si>
  <si>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</si>
  <si>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</si>
  <si>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</si>
  <si>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</si>
  <si>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</si>
  <si>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</si>
  <si>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</si>
  <si>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</si>
  <si>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</si>
  <si>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</si>
  <si>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</si>
  <si>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</si>
  <si>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</si>
  <si>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</si>
  <si>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</si>
  <si>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</si>
  <si>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</si>
  <si>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</si>
  <si>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</si>
  <si>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</si>
  <si>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</si>
  <si>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</si>
  <si>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</si>
  <si>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</si>
  <si>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</si>
  <si>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</si>
  <si>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</si>
  <si>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</si>
  <si>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</si>
  <si>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</si>
  <si>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</si>
  <si>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</si>
  <si>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</si>
  <si>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</si>
  <si>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</si>
  <si>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</si>
  <si>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</si>
  <si>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</si>
  <si>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</si>
  <si>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</si>
  <si>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</si>
  <si>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</si>
  <si>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</si>
  <si>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</si>
  <si>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</si>
  <si>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</si>
  <si>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</si>
  <si>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</si>
  <si>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</si>
  <si>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</si>
  <si>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</si>
  <si>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</si>
  <si>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</si>
  <si>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</si>
  <si>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</si>
  <si>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</si>
  <si>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</si>
  <si>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</si>
  <si>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</si>
  <si>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</si>
  <si>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</si>
  <si>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</si>
  <si>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</si>
  <si>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</si>
  <si>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</si>
  <si>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</si>
  <si>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</si>
  <si>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</si>
  <si>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</si>
  <si>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</si>
  <si>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</si>
  <si>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</si>
  <si>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</si>
  <si>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</si>
  <si>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</si>
  <si>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</si>
  <si>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</si>
  <si>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</si>
  <si>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</si>
  <si>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</si>
  <si>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</si>
  <si>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</si>
  <si>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</si>
  <si>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</si>
  <si>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</si>
  <si>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</si>
  <si>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</si>
  <si>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</si>
  <si>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</si>
  <si>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</si>
  <si>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</si>
  <si>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</si>
  <si>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</si>
  <si>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</si>
  <si>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</si>
  <si>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</si>
  <si>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</si>
  <si>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</si>
  <si>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</si>
  <si>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</si>
  <si>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</si>
  <si>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</si>
  <si>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</si>
  <si>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</si>
  <si>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</si>
  <si>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</si>
  <si>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</si>
  <si>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</si>
  <si>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</si>
  <si>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</si>
  <si>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</si>
  <si>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</si>
  <si>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</si>
  <si>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</si>
  <si>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</si>
  <si>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</si>
  <si>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</si>
  <si>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</si>
  <si>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</si>
  <si>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</si>
  <si>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</si>
  <si>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</si>
  <si>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</si>
  <si>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</si>
  <si>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</si>
  <si>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</si>
  <si>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</si>
  <si>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</si>
  <si>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</si>
  <si>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</si>
  <si>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</si>
  <si>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</si>
  <si>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</si>
  <si>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</si>
  <si>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</si>
  <si>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</si>
  <si>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</si>
  <si>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</si>
  <si>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</si>
  <si>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</si>
  <si>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</si>
  <si>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</si>
  <si>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</si>
  <si>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</si>
  <si>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</si>
  <si>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</si>
  <si>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</si>
  <si>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</si>
  <si>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</si>
  <si>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</si>
  <si>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</si>
  <si>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</si>
  <si>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</si>
  <si>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</si>
  <si>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</si>
  <si>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</si>
  <si>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</si>
  <si>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</si>
  <si>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</si>
  <si>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</si>
  <si>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</si>
  <si>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</si>
  <si>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</si>
  <si>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</si>
  <si>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</si>
  <si>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</si>
  <si>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</si>
  <si>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</si>
  <si>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</si>
  <si>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</si>
  <si>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</si>
  <si>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</si>
  <si>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</si>
  <si>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</si>
  <si>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</si>
  <si>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</si>
  <si>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</si>
  <si>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</si>
  <si>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</si>
  <si>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</si>
  <si>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</si>
  <si>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</si>
  <si>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</si>
  <si>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</si>
  <si>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</si>
  <si>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</si>
  <si>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</si>
  <si>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</si>
  <si>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</si>
  <si>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</si>
  <si>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</si>
  <si>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</si>
  <si>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</si>
  <si>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</si>
  <si>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</si>
  <si>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</si>
  <si>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</si>
  <si>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</si>
  <si>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</si>
  <si>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</si>
  <si>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</si>
  <si>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</si>
  <si>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</si>
  <si>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</si>
  <si>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</si>
  <si>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</si>
  <si>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</si>
  <si>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</si>
  <si>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</si>
  <si>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</si>
  <si>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</si>
  <si>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</si>
  <si>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</si>
  <si>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</si>
  <si>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</si>
  <si>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</si>
  <si>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</si>
  <si>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</si>
  <si>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</si>
  <si>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</si>
  <si>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</si>
  <si>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</si>
  <si>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</si>
  <si>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</si>
  <si>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</si>
  <si>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</si>
  <si>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</si>
  <si>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</si>
  <si>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</si>
  <si>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</si>
  <si>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</si>
  <si>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</si>
  <si>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</si>
  <si>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</si>
  <si>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</si>
  <si>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</si>
  <si>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</si>
  <si>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</si>
  <si>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</si>
  <si>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</si>
  <si>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</si>
  <si>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</si>
  <si>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</si>
  <si>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</si>
  <si>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</si>
  <si>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</si>
  <si>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</si>
  <si>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</si>
  <si>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</si>
  <si>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</si>
  <si>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</si>
  <si>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</si>
  <si>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</si>
  <si>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</si>
  <si>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</si>
  <si>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</si>
  <si>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</si>
  <si>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</si>
  <si>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</si>
  <si>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</si>
  <si>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</si>
  <si>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</si>
  <si>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</si>
  <si>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</si>
  <si>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</si>
  <si>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</si>
  <si>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</si>
  <si>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</si>
  <si>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</si>
  <si>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</si>
  <si>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</si>
  <si>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</si>
  <si>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</si>
  <si>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</si>
  <si>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</si>
  <si>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</si>
  <si>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</si>
  <si>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</si>
  <si>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</si>
  <si>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</si>
  <si>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</si>
  <si>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</si>
  <si>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</si>
  <si>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</si>
  <si>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</si>
  <si>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</si>
  <si>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</si>
  <si>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</si>
  <si>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</si>
  <si>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</si>
  <si>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</si>
  <si>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</si>
  <si>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</si>
  <si>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</si>
  <si>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</si>
  <si>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</si>
  <si>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</si>
  <si>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</si>
  <si>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</si>
  <si>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</si>
  <si>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</si>
  <si>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</si>
  <si>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</si>
  <si>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</si>
  <si>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</si>
  <si>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</si>
  <si>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</si>
  <si>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</si>
  <si>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</si>
  <si>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</si>
  <si>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</si>
  <si>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</si>
  <si>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</si>
  <si>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</si>
  <si>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</si>
  <si>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</si>
  <si>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</si>
  <si>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</si>
  <si>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</si>
  <si>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</si>
  <si>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</si>
  <si>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</si>
  <si>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</si>
  <si>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</si>
  <si>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</si>
  <si>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</si>
  <si>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</si>
  <si>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</si>
  <si>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</si>
  <si>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</si>
  <si>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</si>
  <si>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</si>
  <si>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</si>
  <si>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</si>
  <si>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</si>
  <si>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</si>
  <si>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</si>
  <si>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</si>
  <si>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</si>
  <si>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</si>
  <si>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</si>
  <si>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</si>
  <si>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</si>
  <si>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</si>
  <si>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</si>
  <si>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</si>
  <si>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</si>
  <si>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</si>
  <si>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</si>
  <si>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</si>
  <si>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</si>
  <si>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</si>
  <si>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</si>
  <si>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</si>
  <si>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</si>
  <si>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</si>
  <si>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</si>
  <si>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</si>
  <si>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</si>
  <si>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</si>
  <si>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</si>
  <si>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</si>
  <si>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</si>
  <si>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</si>
  <si>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</si>
  <si>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</si>
  <si>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</si>
  <si>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</si>
  <si>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</si>
  <si>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</si>
  <si>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</si>
  <si>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</si>
  <si>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</si>
  <si>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</si>
  <si>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</si>
  <si>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</si>
  <si>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</si>
  <si>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</si>
  <si>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</si>
  <si>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</si>
  <si>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</si>
  <si>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</si>
  <si>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</si>
  <si>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</si>
  <si>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</si>
  <si>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</si>
  <si>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</si>
  <si>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</si>
  <si>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</si>
  <si>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</si>
  <si>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</si>
  <si>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</si>
  <si>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</si>
  <si>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</si>
  <si>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</si>
  <si>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</si>
  <si>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</si>
  <si>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</si>
  <si>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</si>
  <si>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</si>
  <si>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</si>
  <si>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</si>
  <si>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</si>
  <si>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</si>
  <si>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</si>
  <si>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</si>
  <si>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</si>
  <si>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</si>
  <si>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</si>
  <si>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</si>
  <si>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</si>
  <si>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</si>
  <si>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</si>
  <si>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</si>
  <si>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</si>
  <si>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</si>
  <si>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</si>
  <si>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</si>
  <si>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</si>
  <si>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</si>
  <si>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</si>
  <si>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</si>
  <si>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</si>
  <si>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</si>
  <si>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</si>
  <si>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</si>
  <si>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</si>
  <si>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</si>
  <si>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</si>
  <si>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</si>
  <si>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</si>
  <si>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</si>
  <si>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</si>
  <si>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</si>
  <si>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</si>
  <si>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</si>
  <si>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</si>
  <si>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</si>
  <si>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</si>
  <si>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</si>
  <si>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</si>
  <si>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</si>
  <si>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</si>
  <si>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</si>
  <si>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</si>
  <si>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</si>
  <si>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</si>
  <si>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</si>
  <si>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</si>
  <si>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</si>
  <si>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</si>
  <si>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</si>
  <si>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</si>
  <si>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</si>
  <si>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</si>
  <si>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</si>
  <si>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</si>
  <si>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</si>
  <si>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</si>
  <si>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</si>
  <si>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</si>
  <si>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</si>
  <si>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</si>
  <si>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</si>
  <si>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</si>
  <si>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</si>
  <si>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</si>
  <si>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</si>
  <si>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</si>
  <si>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</si>
  <si>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</si>
  <si>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</si>
  <si>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</si>
  <si>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</si>
  <si>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</si>
  <si>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</si>
  <si>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</si>
  <si>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</si>
  <si>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</si>
  <si>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</si>
  <si>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</si>
  <si>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</si>
  <si>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</si>
  <si>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</si>
  <si>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</si>
  <si>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</si>
  <si>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</si>
  <si>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</si>
  <si>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</si>
  <si>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</si>
  <si>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</si>
  <si>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</si>
  <si>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</si>
  <si>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</si>
  <si>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</si>
  <si>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</si>
  <si>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</si>
  <si>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</si>
  <si>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</si>
  <si>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</si>
  <si>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</si>
  <si>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</si>
  <si>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</si>
  <si>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</si>
  <si>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</si>
  <si>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</si>
  <si>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</si>
  <si>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</si>
  <si>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</si>
  <si>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</si>
  <si>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</si>
  <si>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</si>
  <si>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</si>
  <si>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</si>
  <si>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</si>
  <si>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</si>
  <si>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</si>
  <si>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</si>
  <si>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</si>
  <si>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</si>
  <si>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</si>
  <si>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</si>
  <si>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</si>
  <si>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</si>
  <si>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</si>
  <si>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</si>
  <si>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</si>
  <si>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</si>
  <si>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</si>
  <si>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</si>
  <si>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</si>
  <si>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</si>
  <si>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</si>
  <si>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</si>
  <si>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</si>
  <si>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</si>
  <si>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</si>
  <si>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</si>
  <si>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</si>
  <si>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</si>
  <si>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</si>
  <si>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</si>
  <si>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</si>
  <si>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</si>
  <si>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</si>
  <si>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</si>
  <si>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</si>
  <si>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</si>
  <si>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</si>
  <si>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</si>
  <si>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</si>
  <si>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</si>
  <si>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</si>
  <si>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</si>
  <si>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</si>
  <si>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</si>
  <si>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</si>
  <si>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</si>
  <si>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</si>
  <si>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</si>
  <si>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</si>
  <si>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</si>
  <si>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</si>
  <si>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</si>
  <si>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</si>
  <si>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</si>
  <si>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</si>
  <si>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</si>
  <si>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</si>
  <si>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</si>
  <si>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</si>
  <si>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</si>
  <si>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</si>
  <si>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</si>
  <si>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</si>
  <si>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</si>
  <si>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</si>
  <si>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</si>
  <si>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</si>
  <si>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</si>
  <si>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</si>
  <si>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</si>
  <si>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</si>
  <si>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</si>
  <si>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</si>
  <si>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</si>
  <si>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</si>
  <si>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</si>
  <si>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</si>
  <si>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</si>
  <si>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</si>
  <si>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</si>
  <si>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</si>
  <si>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</si>
  <si>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</si>
  <si>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</si>
  <si>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</si>
  <si>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</si>
  <si>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</si>
  <si>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</si>
  <si>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</si>
  <si>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</si>
  <si>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</si>
  <si>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</si>
  <si>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</si>
  <si>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</si>
  <si>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</si>
  <si>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</si>
  <si>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</si>
  <si>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</si>
  <si>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</si>
  <si>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</si>
  <si>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</si>
  <si>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</si>
  <si>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</si>
  <si>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</si>
  <si>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</si>
  <si>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</si>
  <si>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</si>
  <si>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</si>
  <si>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</si>
  <si>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</si>
  <si>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</si>
  <si>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</si>
  <si>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</si>
  <si>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</si>
  <si>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</si>
  <si>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</si>
  <si>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</si>
  <si>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</si>
  <si>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</si>
  <si>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</si>
  <si>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</si>
  <si>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</si>
  <si>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</si>
  <si>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</si>
  <si>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</si>
  <si>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</si>
  <si>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</si>
  <si>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</si>
  <si>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</si>
  <si>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</si>
  <si>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</si>
  <si>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</si>
  <si>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</si>
  <si>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</si>
  <si>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</si>
  <si>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</si>
  <si>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</si>
  <si>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</si>
  <si>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</si>
  <si>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</si>
  <si>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</si>
  <si>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</si>
  <si>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</si>
  <si>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</si>
  <si>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</si>
  <si>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</si>
  <si>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</si>
  <si>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</si>
  <si>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</si>
  <si>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</si>
  <si>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</si>
  <si>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</si>
  <si>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</si>
  <si>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</si>
  <si>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</si>
  <si>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</si>
  <si>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</si>
  <si>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</si>
  <si>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</si>
  <si>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</si>
  <si>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</si>
  <si>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</si>
  <si>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</si>
  <si>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</si>
  <si>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</si>
  <si>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</si>
  <si>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</si>
  <si>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</si>
  <si>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</si>
  <si>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</si>
  <si>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</si>
  <si>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</si>
  <si>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</si>
  <si>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</si>
  <si>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</si>
  <si>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</si>
  <si>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</si>
  <si>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</si>
  <si>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</si>
  <si>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</si>
  <si>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</si>
  <si>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</si>
  <si>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</si>
  <si>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</si>
  <si>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</si>
  <si>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</si>
  <si>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</si>
  <si>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</si>
  <si>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</si>
  <si>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</si>
  <si>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</si>
  <si>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</si>
  <si>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</si>
  <si>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</si>
  <si>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</si>
  <si>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</si>
  <si>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</si>
  <si>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</si>
  <si>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</si>
  <si>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</si>
  <si>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</si>
  <si>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</si>
  <si>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</si>
  <si>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</si>
  <si>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</si>
  <si>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</si>
  <si>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</si>
  <si>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</si>
  <si>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</si>
  <si>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</si>
  <si>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</si>
  <si>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</si>
  <si>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</si>
  <si>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</si>
  <si>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</si>
  <si>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</si>
  <si>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</si>
  <si>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</si>
  <si>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</si>
  <si>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</si>
  <si>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</si>
  <si>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</si>
  <si>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</si>
  <si>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</si>
  <si>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</si>
  <si>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</si>
  <si>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</si>
  <si>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</si>
  <si>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</si>
  <si>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</si>
  <si>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</si>
  <si>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</si>
  <si>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</si>
  <si>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</si>
  <si>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</si>
  <si>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</si>
  <si>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</si>
  <si>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</si>
  <si>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</si>
  <si>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</si>
  <si>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</si>
  <si>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</si>
  <si>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</si>
  <si>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</si>
  <si>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</si>
  <si>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</si>
  <si>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</si>
  <si>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</si>
  <si>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</si>
  <si>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</si>
  <si>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</si>
  <si>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</si>
  <si>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</si>
  <si>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</si>
  <si>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</si>
  <si>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</si>
  <si>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</si>
  <si>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</si>
  <si>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</si>
  <si>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</si>
  <si>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</si>
  <si>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</si>
  <si>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</si>
  <si>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</si>
  <si>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</si>
  <si>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</si>
  <si>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</si>
  <si>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</si>
  <si>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</si>
  <si>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</si>
  <si>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</si>
  <si>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</si>
  <si>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</si>
  <si>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</si>
  <si>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</si>
  <si>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</si>
  <si>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</si>
  <si>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</si>
  <si>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</si>
  <si>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</si>
  <si>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</si>
  <si>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</si>
  <si>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</si>
  <si>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</si>
  <si>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</si>
  <si>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</si>
  <si>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</si>
  <si>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</si>
  <si>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</si>
  <si>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</si>
  <si>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</si>
  <si>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</si>
  <si>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</si>
  <si>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</si>
  <si>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</si>
  <si>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</si>
  <si>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</si>
  <si>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</si>
  <si>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</si>
  <si>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</si>
  <si>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</si>
  <si>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</si>
  <si>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</si>
  <si>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</si>
  <si>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</si>
  <si>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</si>
  <si>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</si>
  <si>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</si>
  <si>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</si>
  <si>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</si>
  <si>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</si>
  <si>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</si>
  <si>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</si>
  <si>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</si>
  <si>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</si>
  <si>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</si>
  <si>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</si>
  <si>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</si>
  <si>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</si>
  <si>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</si>
  <si>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</si>
  <si>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</si>
  <si>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</si>
  <si>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</si>
  <si>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</si>
  <si>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</si>
  <si>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</si>
  <si>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</si>
  <si>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</si>
  <si>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</si>
  <si>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</si>
  <si>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</si>
  <si>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</si>
  <si>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</si>
  <si>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</si>
  <si>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</si>
  <si>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</si>
  <si>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</si>
  <si>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</si>
  <si>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</si>
  <si>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</si>
  <si>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</si>
  <si>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</si>
  <si>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</si>
  <si>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</si>
  <si>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</si>
  <si>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</si>
  <si>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</si>
  <si>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</si>
  <si>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</si>
  <si>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</si>
  <si>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</si>
  <si>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</si>
  <si>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</si>
  <si>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</si>
  <si>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</si>
  <si>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</si>
  <si>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</si>
  <si>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</si>
  <si>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</si>
  <si>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</si>
  <si>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</si>
  <si>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</si>
  <si>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</si>
  <si>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</si>
  <si>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</si>
  <si>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</si>
  <si>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</si>
  <si>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</si>
  <si>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</si>
  <si>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</si>
  <si>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</si>
  <si>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</si>
  <si>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</si>
  <si>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</si>
  <si>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</si>
  <si>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</si>
  <si>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</si>
  <si>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</si>
  <si>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</si>
  <si>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</si>
  <si>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</si>
  <si>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</si>
  <si>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</si>
  <si>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</si>
  <si>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</si>
  <si>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</si>
  <si>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</si>
  <si>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</si>
  <si>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</si>
  <si>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</si>
  <si>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</si>
  <si>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</si>
  <si>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</si>
  <si>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</si>
  <si>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</si>
  <si>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</si>
  <si>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</si>
  <si>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</si>
  <si>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</si>
  <si>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</si>
  <si>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</si>
  <si>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</si>
  <si>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</si>
  <si>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</si>
  <si>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</si>
  <si>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</si>
  <si>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</si>
  <si>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</si>
  <si>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</si>
  <si>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</si>
  <si>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</si>
  <si>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</si>
  <si>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</si>
  <si>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</si>
  <si>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</si>
  <si>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</si>
  <si>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</si>
  <si>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</si>
  <si>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</si>
  <si>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</si>
  <si>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</si>
  <si>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</si>
  <si>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</si>
  <si>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</si>
  <si>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</si>
  <si>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</si>
  <si>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</si>
  <si>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</si>
  <si>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</si>
  <si>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</si>
  <si>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</si>
  <si>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</si>
  <si>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</si>
  <si>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</si>
  <si>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</si>
  <si>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</si>
  <si>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</si>
  <si>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</si>
  <si>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</si>
  <si>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</si>
  <si>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</si>
  <si>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</si>
  <si>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</si>
  <si>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</si>
  <si>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</si>
  <si>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</si>
  <si>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</si>
  <si>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</si>
  <si>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</si>
  <si>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</si>
  <si>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</si>
  <si>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</si>
  <si>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</si>
  <si>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</si>
  <si>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</si>
  <si>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</si>
  <si>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</si>
  <si>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</si>
  <si>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</si>
  <si>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</si>
  <si>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</si>
  <si>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</si>
  <si>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</si>
  <si>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</si>
  <si>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</si>
  <si>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</si>
  <si>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</si>
  <si>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</si>
  <si>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</si>
  <si>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</si>
  <si>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</si>
  <si>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</si>
  <si>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</si>
  <si>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</si>
  <si>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</si>
  <si>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</si>
  <si>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</si>
  <si>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</si>
  <si>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</si>
  <si>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</si>
  <si>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</si>
  <si>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</si>
  <si>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</si>
  <si>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</si>
  <si>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</si>
  <si>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</si>
  <si>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</si>
  <si>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</si>
  <si>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</si>
  <si>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</si>
  <si>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</si>
  <si>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</si>
  <si>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</si>
  <si>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</si>
  <si>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</si>
  <si>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</si>
  <si>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</si>
  <si>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</si>
  <si>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</si>
  <si>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</si>
  <si>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</si>
  <si>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</si>
  <si>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</si>
  <si>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</si>
  <si>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</si>
  <si>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</si>
  <si>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</si>
  <si>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</si>
  <si>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</si>
  <si>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</si>
  <si>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</si>
  <si>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</si>
  <si>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</si>
  <si>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</si>
  <si>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</si>
  <si>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</si>
  <si>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</si>
  <si>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</si>
  <si>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</si>
  <si>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</si>
  <si>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</si>
  <si>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</si>
  <si>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</si>
  <si>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</si>
  <si>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</si>
  <si>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</si>
  <si>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</si>
  <si>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</si>
  <si>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</si>
  <si>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</si>
  <si>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</si>
  <si>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</si>
  <si>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</si>
  <si>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</si>
  <si>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</si>
  <si>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</si>
  <si>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</si>
  <si>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</si>
  <si>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</si>
  <si>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</si>
  <si>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</si>
  <si>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</si>
  <si>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</si>
  <si>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</si>
  <si>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</si>
  <si>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</si>
  <si>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</si>
  <si>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</si>
  <si>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</si>
  <si>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</si>
  <si>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</si>
  <si>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</si>
  <si>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</si>
  <si>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</si>
  <si>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</si>
  <si>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</si>
  <si>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</si>
  <si>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</si>
  <si>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</si>
  <si>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</si>
  <si>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</si>
  <si>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</si>
  <si>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</si>
  <si>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</si>
  <si>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</si>
  <si>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</si>
  <si>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</si>
  <si>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</si>
  <si>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</si>
  <si>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</si>
  <si>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</si>
  <si>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</si>
  <si>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</si>
  <si>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</si>
  <si>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</si>
  <si>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</si>
  <si>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</si>
  <si>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</si>
  <si>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</si>
  <si>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</si>
  <si>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</si>
  <si>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</si>
  <si>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</si>
  <si>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</si>
  <si>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</si>
  <si>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</si>
  <si>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</si>
  <si>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</si>
  <si>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</si>
  <si>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</si>
  <si>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</si>
  <si>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</si>
  <si>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</si>
  <si>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</si>
  <si>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</si>
  <si>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</si>
  <si>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</si>
  <si>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</si>
  <si>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</si>
  <si>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</si>
  <si>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</si>
  <si>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</si>
  <si>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</si>
  <si>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</si>
  <si>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</si>
  <si>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</si>
  <si>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</si>
  <si>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</si>
  <si>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</si>
  <si>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</si>
  <si>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</si>
  <si>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</si>
  <si>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</si>
  <si>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</si>
  <si>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</si>
  <si>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</si>
  <si>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</si>
  <si>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</si>
  <si>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</si>
  <si>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</si>
  <si>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</si>
  <si>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</si>
  <si>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</si>
  <si>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</si>
  <si>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</si>
  <si>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</si>
  <si>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</si>
  <si>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</si>
  <si>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</si>
  <si>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</si>
  <si>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</si>
  <si>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</si>
  <si>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</si>
  <si>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</si>
  <si>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</si>
  <si>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</si>
  <si>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</si>
  <si>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</si>
  <si>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</si>
  <si>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</si>
  <si>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</si>
  <si>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</si>
  <si>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</si>
  <si>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</si>
  <si>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</si>
  <si>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</si>
  <si>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</si>
  <si>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</si>
  <si>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</si>
  <si>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</si>
  <si>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</si>
  <si>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</si>
  <si>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</si>
  <si>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</si>
  <si>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</si>
  <si>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</si>
  <si>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</si>
  <si>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</si>
  <si>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</si>
  <si>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</si>
  <si>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</si>
  <si>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</si>
  <si>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</si>
  <si>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</si>
  <si>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</si>
  <si>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</si>
  <si>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</si>
  <si>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</si>
  <si>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</si>
  <si>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</si>
  <si>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</si>
  <si>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</si>
  <si>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</si>
  <si>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</si>
  <si>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</si>
  <si>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</si>
  <si>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</si>
  <si>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</si>
  <si>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</si>
  <si>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</si>
  <si>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</si>
  <si>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</si>
  <si>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</si>
  <si>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</si>
  <si>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</si>
  <si>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</si>
  <si>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</si>
  <si>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</si>
  <si>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</si>
  <si>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</si>
  <si>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</si>
  <si>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</si>
  <si>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</si>
  <si>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</si>
  <si>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</si>
  <si>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</si>
  <si>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</si>
  <si>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</si>
  <si>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</si>
  <si>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</si>
  <si>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</si>
  <si>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</si>
  <si>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</si>
  <si>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</si>
  <si>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</si>
  <si>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</si>
  <si>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</si>
  <si>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</si>
  <si>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</si>
  <si>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</si>
  <si>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</si>
  <si>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</si>
  <si>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</si>
  <si>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</si>
  <si>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</si>
  <si>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</si>
  <si>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</si>
  <si>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</si>
  <si>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</si>
  <si>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</si>
  <si>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</si>
  <si>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</si>
  <si>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</si>
  <si>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</si>
  <si>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</si>
  <si>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</si>
  <si>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</si>
  <si>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</si>
  <si>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</si>
  <si>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</si>
  <si>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</si>
  <si>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</si>
  <si>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</si>
  <si>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</si>
  <si>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</si>
  <si>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</si>
  <si>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</si>
  <si>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</si>
  <si>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</si>
  <si>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</si>
  <si>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</si>
  <si>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</si>
  <si>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</si>
  <si>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</si>
  <si>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</si>
  <si>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</si>
  <si>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</si>
  <si>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</si>
  <si>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</si>
  <si>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</si>
  <si>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</si>
  <si>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</si>
  <si>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</si>
  <si>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</si>
  <si>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</si>
  <si>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</si>
  <si>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</si>
  <si>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</si>
  <si>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</si>
  <si>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</si>
  <si>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</si>
  <si>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</si>
  <si>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</si>
  <si>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</si>
  <si>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</si>
  <si>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</si>
  <si>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</si>
  <si>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</si>
  <si>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</si>
  <si>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</si>
  <si>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</si>
  <si>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</si>
  <si>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</si>
  <si>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</si>
  <si>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</si>
  <si>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</si>
  <si>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</si>
  <si>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</si>
  <si>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</si>
  <si>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</si>
  <si>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</si>
  <si>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</si>
  <si>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</si>
  <si>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</si>
  <si>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</si>
  <si>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</si>
  <si>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</si>
  <si>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</si>
  <si>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</si>
  <si>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</si>
  <si>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</si>
  <si>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</si>
  <si>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</si>
  <si>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</si>
  <si>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</si>
  <si>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</si>
  <si>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</si>
  <si>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</si>
  <si>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</si>
  <si>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</si>
  <si>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</si>
  <si>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</si>
  <si>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</si>
  <si>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</si>
  <si>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</si>
  <si>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</si>
  <si>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</si>
  <si>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</si>
  <si>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</si>
  <si>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</si>
  <si>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</si>
  <si>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</si>
  <si>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</si>
  <si>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</si>
  <si>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</si>
  <si>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</si>
  <si>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</si>
  <si>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</si>
  <si>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</si>
  <si>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</si>
  <si>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</si>
  <si>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</si>
  <si>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</si>
  <si>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</si>
  <si>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</si>
  <si>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</si>
  <si>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</si>
  <si>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</si>
  <si>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</si>
  <si>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</si>
  <si>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</si>
  <si>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</si>
  <si>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</si>
  <si>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</si>
  <si>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</si>
  <si>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</si>
  <si>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</si>
  <si>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</si>
  <si>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</si>
  <si>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</si>
  <si>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</si>
  <si>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</si>
  <si>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</si>
  <si>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</si>
  <si>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</si>
  <si>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</si>
  <si>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</si>
  <si>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</si>
  <si>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</si>
  <si>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</si>
  <si>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</si>
  <si>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</si>
  <si>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</si>
  <si>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</si>
  <si>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</si>
  <si>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</si>
  <si>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</si>
  <si>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</si>
  <si>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</si>
  <si>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</si>
  <si>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</si>
  <si>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</si>
  <si>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</si>
  <si>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</si>
  <si>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</si>
  <si>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</si>
  <si>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</si>
  <si>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</si>
  <si>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</si>
  <si>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</si>
  <si>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</si>
  <si>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</si>
  <si>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</si>
  <si>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</si>
  <si>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</si>
  <si>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</si>
  <si>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</si>
  <si>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</si>
  <si>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</si>
  <si>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</si>
  <si>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</si>
  <si>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</si>
  <si>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</si>
  <si>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</si>
  <si>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</si>
  <si>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</si>
  <si>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</si>
  <si>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</si>
  <si>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</si>
  <si>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</si>
  <si>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</si>
  <si>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</si>
  <si>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</si>
  <si>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</si>
  <si>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</si>
  <si>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</si>
  <si>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</si>
  <si>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</si>
  <si>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</si>
  <si>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</si>
  <si>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</si>
  <si>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</si>
  <si>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</si>
  <si>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</si>
  <si>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</si>
  <si>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</si>
  <si>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</si>
  <si>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</si>
  <si>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</si>
  <si>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</si>
  <si>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</si>
  <si>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</si>
  <si>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</si>
  <si>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</si>
  <si>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</si>
  <si>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</si>
  <si>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</si>
  <si>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</si>
  <si>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</si>
  <si>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</si>
  <si>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</si>
  <si>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</si>
  <si>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</si>
  <si>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</si>
  <si>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</si>
  <si>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</si>
  <si>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</si>
  <si>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</si>
  <si>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</si>
  <si>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</si>
  <si>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</si>
  <si>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</si>
  <si>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</si>
  <si>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</si>
  <si>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</si>
  <si>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</si>
  <si>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</si>
  <si>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</si>
  <si>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</si>
  <si>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</si>
  <si>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</si>
  <si>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</si>
  <si>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</si>
  <si>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</si>
  <si>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</si>
  <si>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</si>
  <si>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</si>
  <si>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</si>
  <si>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</si>
  <si>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</si>
  <si>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</si>
  <si>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</si>
  <si>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</si>
  <si>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</si>
  <si>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</si>
  <si>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</si>
  <si>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</si>
  <si>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</si>
  <si>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</si>
  <si>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</si>
  <si>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</si>
  <si>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</si>
  <si>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</si>
  <si>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</si>
  <si>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</si>
  <si>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</si>
  <si>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</si>
  <si>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</si>
  <si>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</si>
  <si>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</si>
  <si>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</si>
  <si>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</si>
  <si>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</si>
  <si>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</si>
  <si>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</si>
  <si>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</si>
  <si>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</si>
  <si>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</si>
  <si>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</si>
  <si>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</si>
  <si>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</si>
  <si>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</si>
  <si>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</si>
  <si>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</si>
  <si>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</si>
  <si>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</si>
  <si>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</si>
  <si>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</si>
  <si>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</si>
  <si>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</si>
  <si>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</si>
  <si>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</si>
  <si>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</si>
  <si>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</si>
  <si>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</si>
  <si>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</si>
  <si>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</si>
  <si>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</si>
  <si>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</si>
  <si>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</si>
  <si>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</si>
  <si>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</si>
  <si>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</si>
  <si>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</si>
  <si>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</si>
  <si>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</si>
  <si>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</si>
  <si>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</si>
  <si>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</si>
  <si>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</si>
  <si>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</si>
  <si>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</si>
  <si>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</si>
  <si>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</si>
  <si>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</si>
  <si>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</si>
  <si>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</si>
  <si>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</si>
  <si>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</si>
  <si>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</si>
  <si>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</si>
  <si>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</si>
  <si>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</si>
  <si>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</si>
  <si>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</si>
  <si>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</si>
  <si>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</si>
  <si>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</si>
  <si>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</si>
  <si>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</si>
  <si>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</si>
  <si>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</si>
  <si>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</si>
  <si>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</si>
  <si>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</si>
  <si>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</si>
  <si>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</si>
  <si>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</si>
  <si>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</si>
  <si>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</si>
  <si>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</si>
  <si>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</si>
  <si>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</si>
  <si>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</si>
  <si>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</si>
  <si>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</si>
  <si>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</si>
  <si>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</si>
  <si>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</si>
  <si>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</si>
  <si>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</si>
  <si>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</si>
  <si>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</si>
  <si>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</si>
  <si>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</si>
  <si>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</si>
  <si>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</si>
  <si>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</si>
  <si>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</si>
  <si>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</si>
  <si>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</si>
  <si>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</si>
  <si>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</si>
  <si>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</si>
  <si>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</si>
  <si>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</si>
  <si>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</si>
  <si>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</si>
  <si>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</si>
  <si>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</si>
  <si>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</si>
  <si>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</si>
  <si>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</si>
  <si>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</si>
  <si>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</si>
  <si>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</si>
  <si>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</si>
  <si>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</si>
  <si>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</si>
  <si>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</si>
  <si>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</si>
  <si>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</si>
  <si>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</si>
  <si>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</si>
  <si>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</si>
  <si>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</si>
  <si>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</si>
  <si>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</si>
  <si>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</si>
  <si>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</si>
  <si>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</si>
  <si>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</si>
  <si>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</si>
  <si>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</si>
  <si>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</si>
  <si>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</si>
  <si>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</si>
  <si>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</si>
  <si>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</si>
  <si>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</si>
  <si>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</si>
  <si>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</si>
  <si>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</si>
  <si>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</si>
  <si>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</si>
  <si>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</si>
  <si>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</si>
  <si>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</si>
  <si>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</si>
  <si>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</si>
  <si>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</si>
  <si>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</si>
  <si>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</si>
  <si>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</si>
  <si>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</si>
  <si>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</si>
  <si>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</si>
  <si>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</si>
  <si>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</si>
  <si>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</si>
  <si>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</si>
  <si>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</si>
  <si>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</si>
  <si>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</si>
  <si>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</si>
  <si>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</si>
  <si>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</si>
  <si>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</si>
  <si>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</si>
  <si>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</si>
  <si>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</si>
  <si>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</si>
  <si>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</si>
  <si>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</si>
  <si>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</si>
  <si>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</si>
  <si>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</si>
  <si>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</si>
  <si>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</si>
  <si>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</si>
  <si>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</si>
  <si>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</si>
  <si>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</si>
  <si>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</si>
  <si>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</si>
  <si>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</si>
  <si>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</si>
  <si>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</si>
  <si>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</si>
  <si>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</si>
  <si>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</si>
  <si>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</si>
  <si>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</si>
  <si>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</si>
  <si>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</si>
  <si>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</si>
  <si>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</si>
  <si>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</si>
  <si>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</si>
  <si>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</si>
  <si>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</si>
  <si>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</si>
  <si>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</si>
  <si>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</si>
  <si>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</si>
  <si>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</si>
  <si>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</si>
  <si>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</si>
  <si>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</si>
  <si>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</si>
  <si>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</si>
  <si>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</si>
  <si>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</si>
  <si>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</si>
  <si>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</si>
  <si>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</si>
  <si>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</si>
  <si>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</si>
  <si>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</si>
  <si>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</si>
  <si>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</si>
  <si>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</si>
  <si>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</si>
  <si>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</si>
  <si>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</si>
  <si>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</si>
  <si>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</si>
  <si>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</si>
  <si>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</si>
  <si>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</si>
  <si>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</si>
  <si>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</si>
  <si>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</si>
  <si>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</si>
  <si>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</si>
  <si>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</si>
  <si>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</si>
  <si>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</si>
  <si>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</si>
  <si>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</si>
  <si>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</si>
  <si>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</si>
  <si>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</si>
  <si>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</si>
  <si>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</si>
  <si>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</si>
  <si>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</si>
  <si>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</si>
  <si>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</si>
  <si>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</si>
  <si>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</si>
  <si>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</si>
  <si>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</si>
  <si>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</si>
  <si>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</si>
  <si>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</si>
  <si>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</si>
  <si>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</si>
  <si>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</si>
  <si>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</si>
  <si>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</si>
  <si>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</si>
  <si>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</si>
  <si>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</si>
  <si>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</si>
  <si>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</si>
  <si>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</si>
  <si>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</si>
  <si>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</si>
  <si>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</si>
  <si>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</si>
  <si>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</si>
  <si>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</si>
  <si>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</si>
  <si>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</si>
  <si>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</si>
  <si>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</si>
  <si>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</si>
  <si>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</si>
  <si>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</si>
  <si>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</si>
  <si>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</si>
  <si>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</si>
  <si>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</si>
  <si>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</si>
  <si>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</si>
  <si>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</si>
  <si>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</si>
  <si>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</si>
  <si>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</si>
  <si>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</si>
  <si>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</si>
  <si>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</si>
  <si>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</si>
  <si>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</si>
  <si>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</si>
  <si>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</si>
  <si>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</si>
  <si>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</si>
  <si>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</si>
  <si>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</si>
  <si>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</si>
  <si>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</si>
  <si>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</si>
  <si>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</si>
  <si>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</si>
  <si>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</si>
  <si>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</si>
  <si>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</si>
  <si>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</si>
  <si>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</si>
  <si>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</si>
  <si>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</si>
  <si>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</si>
  <si>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</si>
  <si>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</si>
  <si>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</si>
  <si>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</si>
  <si>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</si>
  <si>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</si>
  <si>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</si>
  <si>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</si>
  <si>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</si>
  <si>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</si>
  <si>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</si>
  <si>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</si>
  <si>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</si>
  <si>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</si>
  <si>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</si>
  <si>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</si>
  <si>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</si>
  <si>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</si>
  <si>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</si>
  <si>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</si>
  <si>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</si>
  <si>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</si>
  <si>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</si>
  <si>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</si>
  <si>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</si>
  <si>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</si>
  <si>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</si>
  <si>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</si>
  <si>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</si>
  <si>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</si>
  <si>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</si>
  <si>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</si>
  <si>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</si>
  <si>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</si>
  <si>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</si>
  <si>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</si>
  <si>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</si>
  <si>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</si>
  <si>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</si>
  <si>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</si>
  <si>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</si>
  <si>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</si>
  <si>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</si>
  <si>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</si>
  <si>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</si>
  <si>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</si>
  <si>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</si>
  <si>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</si>
  <si>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</si>
  <si>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</si>
  <si>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</si>
  <si>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</si>
  <si>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</si>
  <si>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</si>
  <si>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</si>
  <si>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</si>
  <si>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</si>
  <si>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</si>
  <si>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</si>
  <si>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</si>
  <si>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</si>
  <si>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</si>
  <si>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</si>
  <si>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</si>
  <si>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</si>
  <si>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</si>
  <si>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</si>
  <si>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</si>
  <si>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</si>
  <si>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</si>
  <si>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</si>
  <si>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</si>
  <si>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</si>
  <si>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</si>
  <si>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</si>
  <si>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</si>
  <si>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</si>
  <si>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</si>
  <si>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</si>
  <si>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</si>
  <si>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</si>
  <si>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</si>
  <si>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</si>
  <si>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</si>
  <si>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</si>
  <si>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</si>
  <si>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</si>
  <si>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</si>
  <si>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</si>
  <si>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</si>
  <si>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</si>
  <si>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</si>
  <si>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</si>
  <si>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</si>
  <si>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</si>
  <si>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</si>
  <si>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</si>
  <si>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</si>
  <si>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</si>
  <si>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</si>
  <si>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</si>
  <si>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</si>
  <si>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</si>
  <si>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</si>
  <si>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</si>
  <si>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</si>
  <si>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</si>
  <si>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</si>
  <si>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</si>
  <si>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</si>
  <si>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</si>
  <si>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</si>
  <si>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</si>
  <si>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</si>
  <si>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</si>
  <si>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</si>
  <si>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</si>
  <si>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</si>
  <si>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</si>
  <si>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</si>
  <si>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</si>
  <si>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</si>
  <si>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</si>
  <si>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</si>
  <si>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</si>
  <si>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</si>
  <si>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</si>
  <si>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</si>
  <si>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</si>
  <si>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</si>
  <si>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</si>
  <si>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</si>
  <si>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</si>
  <si>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</si>
  <si>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</si>
  <si>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</si>
  <si>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</si>
  <si>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</si>
  <si>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</si>
  <si>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</si>
  <si>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</si>
  <si>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</si>
  <si>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</si>
  <si>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</si>
  <si>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</si>
  <si>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</si>
  <si>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</si>
  <si>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</si>
  <si>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</si>
  <si>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</si>
  <si>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</si>
  <si>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</si>
  <si>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</si>
  <si>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</si>
  <si>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</si>
  <si>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</si>
  <si>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</si>
  <si>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</si>
  <si>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</si>
  <si>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</si>
  <si>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</si>
  <si>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</si>
  <si>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</si>
  <si>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</si>
  <si>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</si>
  <si>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</si>
  <si>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</si>
  <si>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</si>
  <si>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</si>
  <si>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</si>
  <si>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</si>
  <si>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</si>
  <si>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</si>
  <si>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</si>
  <si>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</si>
  <si>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</si>
  <si>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</si>
  <si>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</si>
  <si>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</si>
  <si>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</si>
  <si>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</si>
  <si>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</si>
  <si>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</si>
  <si>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</si>
  <si>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</si>
  <si>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</si>
  <si>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</si>
  <si>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</si>
  <si>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</si>
  <si>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</si>
  <si>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</si>
  <si>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</si>
  <si>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</si>
  <si>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</si>
  <si>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</si>
  <si>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</si>
  <si>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</si>
  <si>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</si>
  <si>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</si>
  <si>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</si>
  <si>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</si>
  <si>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</si>
  <si>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</si>
  <si>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</si>
  <si>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</si>
  <si>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</si>
  <si>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</si>
  <si>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</si>
  <si>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</si>
  <si>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</si>
  <si>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</si>
  <si>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</si>
  <si>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</si>
  <si>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</si>
  <si>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</si>
  <si>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</si>
  <si>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</si>
  <si>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</si>
  <si>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</si>
  <si>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</si>
  <si>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</si>
  <si>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</si>
  <si>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</si>
  <si>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</si>
  <si>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</si>
  <si>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</si>
  <si>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</si>
  <si>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</si>
  <si>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</si>
  <si>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</si>
  <si>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</si>
  <si>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</si>
  <si>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</si>
  <si>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</si>
  <si>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</si>
  <si>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</si>
  <si>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</si>
  <si>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</si>
  <si>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</si>
  <si>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</si>
  <si>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</si>
  <si>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</si>
  <si>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</si>
  <si>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</si>
  <si>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</si>
  <si>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</si>
  <si>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</si>
  <si>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</si>
  <si>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</si>
  <si>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</si>
  <si>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</si>
  <si>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</si>
  <si>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</si>
  <si>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</si>
  <si>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</si>
  <si>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</si>
  <si>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</si>
  <si>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</si>
  <si>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</si>
  <si>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</si>
  <si>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</si>
  <si>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</si>
  <si>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</si>
  <si>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</si>
  <si>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</si>
  <si>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</si>
  <si>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</si>
  <si>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</si>
  <si>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</si>
  <si>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</si>
  <si>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</si>
  <si>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</si>
  <si>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</si>
  <si>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</si>
  <si>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</si>
  <si>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</si>
  <si>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</si>
  <si>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</si>
  <si>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</si>
  <si>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</si>
  <si>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</si>
  <si>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</si>
  <si>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</si>
  <si>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</si>
  <si>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</si>
  <si>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</si>
  <si>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</si>
  <si>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</si>
  <si>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</si>
  <si>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</si>
  <si>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</si>
  <si>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</si>
  <si>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</si>
  <si>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</si>
  <si>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</si>
  <si>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</si>
  <si>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</si>
  <si>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</si>
  <si>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</si>
  <si>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</si>
  <si>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</si>
  <si>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</si>
  <si>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</si>
  <si>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</si>
  <si>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</si>
  <si>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</si>
  <si>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</si>
  <si>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</si>
  <si>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</si>
  <si>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</si>
  <si>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</si>
  <si>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</si>
  <si>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</si>
  <si>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</si>
  <si>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</si>
  <si>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</si>
  <si>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</si>
  <si>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</si>
  <si>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</si>
  <si>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</si>
  <si>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</si>
  <si>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</si>
  <si>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</si>
  <si>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</si>
  <si>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</si>
  <si>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</si>
  <si>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</si>
  <si>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</si>
  <si>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</si>
  <si>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</si>
  <si>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</si>
  <si>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</si>
  <si>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</si>
  <si>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</si>
  <si>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</si>
  <si>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</si>
  <si>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</si>
  <si>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</si>
  <si>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</si>
  <si>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</si>
  <si>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</si>
  <si>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</si>
  <si>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</si>
  <si>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</si>
  <si>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</si>
  <si>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</si>
  <si>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</si>
  <si>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</si>
  <si>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</si>
  <si>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</si>
  <si>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</si>
  <si>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</si>
  <si>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</si>
  <si>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</si>
  <si>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</si>
  <si>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</si>
  <si>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</si>
  <si>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</si>
  <si>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</si>
  <si>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</si>
  <si>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</si>
  <si>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</si>
  <si>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</si>
  <si>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</si>
  <si>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</si>
  <si>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</si>
  <si>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</si>
  <si>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</si>
  <si>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</si>
  <si>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</si>
  <si>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</si>
  <si>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</si>
  <si>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</si>
  <si>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</si>
  <si>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</si>
  <si>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</si>
  <si>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</si>
  <si>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</si>
  <si>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</si>
  <si>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</si>
  <si>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</si>
  <si>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</si>
  <si>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</si>
  <si>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</si>
  <si>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</si>
  <si>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</si>
  <si>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</si>
  <si>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</si>
  <si>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</si>
  <si>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</si>
  <si>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</si>
  <si>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</si>
  <si>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</si>
  <si>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</si>
  <si>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</si>
  <si>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</si>
  <si>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</si>
  <si>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</si>
  <si>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</si>
  <si>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</si>
  <si>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</si>
  <si>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</si>
  <si>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</si>
  <si>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</si>
  <si>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</si>
  <si>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</si>
  <si>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</si>
  <si>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</si>
  <si>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</si>
  <si>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</si>
  <si>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</si>
  <si>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</si>
  <si>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</si>
  <si>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</si>
  <si>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</si>
  <si>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</si>
  <si>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</si>
  <si>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</si>
  <si>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</si>
  <si>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</si>
  <si>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</si>
  <si>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</si>
  <si>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</si>
  <si>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</si>
  <si>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</si>
  <si>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</si>
  <si>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</si>
  <si>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</si>
  <si>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</si>
  <si>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</si>
  <si>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</si>
  <si>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</si>
  <si>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</si>
  <si>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</si>
  <si>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</si>
  <si>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</si>
  <si>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</si>
  <si>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</si>
  <si>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</si>
  <si>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</si>
  <si>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</si>
  <si>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</si>
  <si>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</si>
  <si>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</si>
  <si>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</si>
  <si>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</si>
  <si>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</si>
  <si>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</si>
  <si>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</si>
  <si>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</si>
  <si>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</si>
  <si>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</si>
  <si>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</si>
  <si>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</si>
  <si>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</si>
  <si>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</si>
  <si>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</si>
  <si>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</si>
  <si>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</si>
  <si>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</si>
  <si>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</si>
  <si>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</si>
  <si>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</si>
  <si>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</si>
  <si>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</si>
  <si>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</si>
  <si>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</si>
  <si>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</si>
  <si>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</si>
  <si>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</si>
  <si>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</si>
  <si>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</si>
  <si>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</si>
  <si>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</si>
  <si>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</si>
  <si>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</si>
  <si>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</si>
  <si>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</si>
  <si>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</si>
  <si>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</si>
  <si>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</si>
  <si>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</si>
  <si>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</si>
  <si>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</si>
  <si>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</si>
  <si>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</si>
  <si>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</si>
  <si>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</si>
  <si>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</si>
  <si>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</si>
  <si>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</si>
  <si>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</si>
  <si>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</si>
  <si>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</si>
  <si>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</si>
  <si>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</si>
  <si>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</si>
  <si>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</si>
  <si>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</si>
  <si>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</si>
  <si>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</si>
  <si>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</si>
  <si>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</si>
  <si>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</si>
  <si>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</si>
  <si>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</si>
  <si>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</si>
  <si>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</si>
  <si>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</si>
  <si>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</si>
  <si>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</si>
  <si>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</si>
  <si>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</si>
  <si>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</si>
  <si>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</si>
  <si>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</si>
  <si>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</si>
  <si>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</si>
  <si>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</si>
  <si>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</si>
  <si>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</si>
  <si>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</si>
  <si>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</si>
  <si>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</si>
  <si>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</si>
  <si>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</si>
  <si>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</si>
  <si>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</si>
  <si>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</si>
  <si>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</si>
  <si>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</si>
  <si>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</si>
  <si>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</si>
  <si>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</si>
  <si>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</si>
  <si>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</si>
  <si>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</si>
  <si>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</si>
  <si>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</si>
  <si>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</si>
  <si>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</si>
  <si>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</si>
  <si>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</si>
  <si>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</si>
  <si>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</si>
  <si>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</si>
  <si>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</si>
  <si>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</si>
  <si>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</si>
  <si>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</si>
  <si>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</si>
  <si>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</si>
  <si>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</si>
  <si>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</si>
  <si>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</si>
  <si>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</si>
  <si>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</si>
  <si>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</si>
  <si>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</si>
  <si>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</si>
  <si>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</si>
  <si>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</si>
  <si>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</si>
  <si>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</si>
  <si>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</si>
  <si>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</si>
  <si>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</si>
  <si>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</si>
  <si>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</si>
  <si>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</si>
  <si>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</si>
  <si>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</si>
  <si>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</si>
  <si>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</si>
  <si>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</si>
  <si>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</si>
  <si>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</si>
  <si>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</si>
  <si>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</si>
  <si>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</si>
  <si>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</si>
  <si>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</si>
  <si>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</si>
  <si>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</si>
  <si>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</si>
  <si>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</si>
  <si>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</si>
  <si>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</si>
  <si>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</si>
  <si>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</si>
  <si>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</si>
  <si>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</si>
  <si>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</si>
  <si>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</si>
  <si>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</si>
  <si>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</si>
  <si>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</si>
  <si>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</si>
  <si>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</si>
  <si>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</si>
  <si>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</si>
  <si>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</si>
  <si>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</si>
  <si>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</si>
  <si>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</si>
  <si>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</si>
  <si>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</si>
  <si>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</si>
  <si>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</si>
  <si>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</si>
  <si>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</si>
  <si>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</si>
  <si>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</si>
  <si>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</si>
  <si>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</si>
  <si>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</si>
  <si>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</si>
  <si>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</si>
  <si>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</si>
  <si>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</si>
  <si>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</si>
  <si>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</si>
  <si>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</si>
  <si>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</si>
  <si>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</si>
  <si>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</si>
  <si>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</si>
  <si>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</si>
  <si>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</si>
  <si>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</si>
  <si>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</si>
  <si>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</si>
  <si>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</si>
  <si>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</si>
  <si>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</si>
  <si>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</si>
  <si>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</si>
  <si>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</si>
  <si>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</si>
  <si>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</si>
  <si>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</si>
  <si>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</si>
  <si>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</si>
  <si>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</si>
  <si>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</si>
  <si>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</si>
  <si>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</si>
  <si>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</si>
  <si>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</si>
  <si>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</si>
  <si>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</si>
  <si>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</si>
  <si>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</si>
  <si>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</si>
  <si>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</si>
  <si>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</si>
  <si>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</si>
  <si>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</si>
  <si>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</si>
  <si>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</si>
  <si>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</si>
  <si>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</si>
  <si>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</si>
  <si>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</si>
  <si>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</si>
  <si>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</si>
  <si>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</si>
  <si>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</si>
  <si>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</si>
  <si>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</si>
  <si>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</si>
  <si>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</si>
  <si>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</si>
  <si>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</si>
  <si>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</si>
  <si>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</si>
  <si>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</si>
  <si>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</si>
  <si>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</si>
  <si>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</si>
  <si>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</si>
  <si>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</si>
  <si>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</si>
  <si>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</si>
  <si>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</si>
  <si>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</si>
  <si>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</si>
  <si>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</si>
  <si>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</si>
  <si>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</si>
  <si>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</si>
  <si>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</si>
  <si>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</si>
  <si>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</si>
  <si>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</si>
  <si>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</si>
  <si>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</si>
  <si>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</si>
  <si>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</si>
  <si>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</si>
  <si>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</si>
  <si>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</si>
  <si>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</si>
  <si>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</si>
  <si>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</si>
  <si>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</si>
  <si>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</si>
  <si>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</si>
  <si>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</si>
  <si>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</si>
  <si>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</si>
  <si>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</si>
  <si>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</si>
  <si>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</si>
  <si>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</si>
  <si>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</si>
  <si>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</si>
  <si>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</si>
  <si>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</si>
  <si>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</si>
  <si>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</si>
  <si>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</si>
  <si>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</si>
  <si>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</si>
  <si>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</si>
  <si>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</si>
  <si>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</si>
  <si>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</si>
  <si>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</si>
  <si>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</si>
  <si>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</si>
  <si>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</si>
  <si>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</si>
  <si>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</si>
  <si>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</si>
  <si>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</si>
  <si>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</si>
  <si>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</si>
  <si>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</si>
  <si>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</si>
  <si>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</si>
  <si>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</si>
  <si>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</si>
  <si>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</si>
  <si>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</si>
  <si>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</si>
  <si>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</si>
  <si>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</si>
  <si>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</si>
  <si>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</si>
  <si>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</si>
  <si>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</si>
  <si>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</si>
  <si>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</si>
  <si>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</si>
  <si>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</si>
  <si>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</si>
  <si>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</si>
  <si>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</si>
  <si>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</si>
  <si>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</si>
  <si>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</si>
  <si>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</si>
  <si>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</si>
  <si>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</si>
  <si>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</si>
  <si>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</si>
  <si>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</si>
  <si>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</si>
  <si>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</si>
  <si>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</si>
  <si>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</si>
  <si>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</si>
  <si>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</si>
  <si>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</si>
  <si>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</si>
  <si>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</si>
  <si>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</si>
  <si>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</si>
  <si>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</si>
  <si>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</si>
  <si>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</si>
  <si>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</si>
  <si>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</si>
  <si>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</si>
  <si>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</si>
  <si>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</si>
  <si>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</si>
  <si>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</si>
  <si>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</si>
  <si>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</si>
  <si>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</si>
  <si>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</si>
  <si>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</si>
  <si>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</si>
  <si>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</si>
  <si>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</si>
  <si>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</si>
  <si>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</si>
  <si>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</si>
  <si>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</si>
  <si>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</si>
  <si>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</si>
  <si>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</si>
  <si>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</si>
  <si>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</si>
  <si>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</si>
  <si>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</si>
  <si>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</si>
  <si>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</si>
  <si>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</si>
  <si>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</si>
  <si>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</si>
  <si>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</si>
  <si>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</si>
  <si>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</si>
  <si>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</si>
  <si>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</si>
  <si>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</si>
  <si>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</si>
  <si>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</si>
  <si>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</si>
  <si>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</si>
  <si>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</si>
  <si>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</si>
  <si>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</si>
  <si>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</si>
  <si>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</si>
  <si>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</si>
  <si>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</si>
  <si>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</si>
  <si>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</si>
  <si>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</si>
  <si>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</si>
  <si>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</si>
  <si>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</si>
  <si>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</si>
  <si>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</si>
  <si>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</si>
  <si>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</si>
  <si>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</si>
  <si>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</si>
  <si>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</si>
  <si>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</si>
  <si>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</si>
  <si>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</si>
  <si>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</si>
  <si>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</si>
  <si>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</si>
  <si>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</si>
  <si>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</si>
  <si>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</si>
  <si>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</si>
  <si>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</si>
  <si>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</si>
  <si>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</si>
  <si>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</si>
  <si>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</si>
  <si>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</si>
  <si>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</si>
  <si>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</si>
  <si>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</si>
  <si>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</si>
  <si>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</si>
  <si>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</si>
  <si>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</si>
  <si>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</si>
  <si>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</si>
  <si>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</si>
  <si>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</si>
  <si>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</si>
  <si>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</si>
  <si>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</si>
  <si>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</si>
  <si>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</si>
  <si>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</si>
  <si>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</si>
  <si>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</si>
  <si>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</si>
  <si>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</si>
  <si>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</si>
  <si>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</si>
  <si>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</si>
  <si>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</si>
  <si>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</si>
  <si>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</si>
  <si>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</si>
  <si>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</si>
  <si>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</si>
  <si>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</si>
  <si>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</si>
  <si>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</si>
  <si>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</si>
  <si>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</si>
  <si>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</si>
  <si>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</si>
  <si>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</si>
  <si>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</si>
  <si>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</si>
  <si>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</si>
  <si>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</si>
  <si>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</si>
  <si>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</si>
  <si>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</si>
  <si>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</si>
  <si>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</si>
  <si>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</si>
  <si>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</si>
  <si>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</si>
  <si>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</si>
  <si>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</si>
  <si>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</si>
  <si>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</si>
  <si>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</si>
  <si>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</si>
  <si>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</si>
  <si>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</si>
  <si>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</si>
  <si>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</si>
  <si>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</si>
  <si>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</si>
  <si>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</si>
  <si>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</si>
  <si>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</si>
  <si>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</si>
  <si>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</si>
  <si>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</si>
  <si>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</si>
  <si>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</si>
  <si>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</si>
  <si>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</si>
  <si>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</si>
  <si>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</si>
  <si>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</si>
  <si>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</si>
  <si>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</si>
  <si>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</si>
  <si>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</si>
  <si>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</si>
  <si>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</si>
  <si>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</si>
  <si>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</si>
  <si>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</si>
  <si>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</si>
  <si>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</si>
  <si>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</si>
  <si>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</si>
  <si>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</si>
  <si>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</si>
  <si>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</si>
  <si>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</si>
  <si>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</si>
  <si>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</si>
  <si>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</si>
  <si>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</si>
  <si>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</si>
  <si>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</si>
  <si>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</si>
  <si>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</si>
  <si>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</si>
  <si>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</si>
  <si>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</si>
  <si>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</si>
  <si>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</si>
  <si>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</si>
  <si>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</si>
  <si>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</si>
  <si>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</si>
  <si>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</si>
  <si>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</si>
  <si>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</si>
  <si>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</si>
  <si>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</si>
  <si>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</si>
  <si>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</si>
  <si>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</si>
  <si>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</si>
  <si>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</si>
  <si>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</si>
  <si>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</si>
  <si>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</si>
  <si>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</si>
  <si>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</si>
  <si>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</si>
  <si>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</si>
  <si>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</si>
  <si>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</si>
  <si>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</si>
  <si>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</si>
  <si>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</si>
  <si>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</si>
  <si>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</si>
  <si>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</si>
  <si>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</si>
  <si>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</si>
  <si>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</si>
  <si>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</si>
  <si>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</si>
  <si>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</si>
  <si>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</si>
  <si>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</si>
  <si>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</si>
  <si>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</si>
  <si>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</si>
  <si>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</si>
  <si>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</si>
  <si>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</si>
  <si>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</si>
  <si>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</si>
  <si>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</si>
  <si>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</si>
  <si>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</si>
  <si>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</si>
  <si>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</si>
  <si>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</si>
  <si>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</si>
  <si>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</si>
  <si>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</si>
  <si>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</si>
  <si>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</si>
  <si>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</si>
  <si>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</si>
  <si>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</si>
  <si>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</si>
  <si>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</si>
  <si>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</si>
  <si>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</si>
  <si>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</si>
  <si>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</si>
  <si>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</si>
  <si>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</si>
  <si>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</si>
  <si>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</si>
  <si>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</si>
  <si>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</si>
  <si>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</si>
  <si>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</si>
  <si>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</si>
  <si>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</si>
  <si>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</si>
  <si>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</si>
  <si>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</si>
  <si>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</si>
  <si>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</si>
  <si>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</si>
  <si>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</si>
  <si>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</si>
  <si>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</si>
  <si>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</si>
  <si>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</si>
  <si>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</si>
  <si>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</si>
  <si>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</si>
  <si>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</si>
  <si>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</si>
  <si>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</si>
  <si>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</si>
  <si>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</si>
  <si>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</si>
  <si>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</si>
  <si>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</si>
  <si>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</si>
  <si>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</si>
  <si>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</si>
  <si>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</si>
  <si>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</si>
  <si>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</si>
  <si>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</si>
  <si>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</si>
  <si>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</si>
  <si>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</si>
  <si>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</si>
  <si>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</si>
  <si>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</si>
  <si>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</si>
  <si>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</si>
  <si>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</si>
  <si>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</si>
  <si>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</si>
  <si>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</si>
  <si>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</si>
  <si>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</si>
  <si>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</si>
  <si>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</si>
  <si>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</si>
  <si>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</si>
  <si>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</si>
  <si>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</si>
  <si>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</si>
  <si>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</si>
  <si>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</si>
  <si>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</si>
  <si>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</si>
  <si>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</si>
  <si>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</si>
  <si>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</si>
  <si>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</si>
  <si>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</si>
  <si>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</si>
  <si>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</si>
  <si>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</si>
  <si>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</si>
  <si>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</si>
  <si>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</si>
  <si>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</si>
  <si>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</si>
  <si>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</si>
  <si>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</si>
  <si>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</si>
  <si>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</si>
  <si>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</si>
  <si>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</si>
  <si>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</si>
  <si>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</si>
  <si>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</si>
  <si>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</si>
  <si>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</si>
  <si>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</si>
  <si>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</si>
  <si>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</si>
  <si>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</si>
  <si>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</si>
  <si>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</si>
  <si>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</si>
  <si>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</si>
  <si>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</si>
  <si>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</si>
  <si>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</si>
  <si>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</si>
  <si>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</si>
  <si>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</si>
  <si>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</si>
  <si>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</si>
  <si>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</si>
  <si>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</si>
  <si>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</si>
  <si>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</si>
  <si>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</si>
  <si>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</si>
  <si>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</si>
  <si>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</si>
  <si>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</si>
  <si>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</si>
  <si>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</si>
  <si>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</si>
  <si>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</si>
  <si>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</si>
  <si>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</si>
  <si>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</si>
  <si>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</si>
  <si>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</si>
  <si>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</si>
  <si>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</si>
  <si>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</si>
  <si>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</si>
  <si>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</si>
  <si>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</si>
  <si>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</si>
  <si>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</si>
  <si>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</si>
  <si>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</si>
  <si>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</si>
  <si>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</si>
  <si>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</si>
  <si>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</si>
  <si>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</si>
  <si>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</si>
  <si>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</si>
  <si>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</si>
  <si>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</si>
  <si>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</si>
  <si>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</si>
  <si>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</si>
  <si>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</si>
  <si>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</si>
  <si>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</si>
  <si>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</si>
  <si>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</si>
  <si>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</si>
  <si>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</si>
  <si>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</si>
  <si>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</si>
  <si>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</si>
  <si>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</si>
  <si>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</si>
  <si>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</si>
  <si>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</si>
  <si>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</si>
  <si>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</si>
  <si>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</si>
  <si>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</si>
  <si>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</si>
  <si>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</si>
  <si>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</si>
  <si>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</si>
  <si>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</si>
  <si>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</si>
  <si>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</si>
  <si>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</si>
  <si>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</si>
  <si>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</si>
  <si>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</si>
  <si>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</si>
  <si>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</si>
  <si>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</si>
  <si>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</si>
  <si>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</si>
  <si>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</si>
  <si>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</si>
  <si>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</si>
  <si>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</si>
  <si>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</si>
  <si>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</si>
  <si>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</si>
  <si>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</si>
  <si>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</si>
  <si>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</si>
  <si>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</si>
  <si>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</si>
  <si>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</si>
  <si>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</si>
  <si>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</si>
  <si>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</si>
  <si>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</si>
  <si>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</si>
  <si>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</si>
  <si>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</si>
  <si>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</si>
  <si>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</si>
  <si>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</si>
  <si>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</si>
  <si>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</si>
  <si>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</si>
  <si>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</si>
  <si>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</si>
  <si>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</si>
  <si>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</si>
  <si>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</si>
  <si>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</si>
  <si>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</si>
  <si>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</si>
  <si>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</si>
  <si>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</si>
  <si>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</si>
  <si>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</si>
  <si>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</si>
  <si>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</si>
  <si>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</si>
  <si>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</si>
  <si>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</si>
  <si>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</si>
  <si>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</si>
  <si>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</si>
  <si>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</si>
  <si>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</si>
  <si>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</si>
  <si>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</si>
  <si>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</si>
  <si>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</si>
  <si>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</si>
  <si>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</si>
  <si>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</si>
  <si>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</si>
  <si>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</si>
  <si>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</si>
  <si>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</si>
  <si>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</si>
  <si>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</si>
  <si>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</si>
  <si>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</si>
  <si>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</si>
  <si>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</si>
  <si>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</si>
  <si>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</si>
  <si>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</si>
  <si>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</si>
  <si>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</si>
  <si>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</si>
  <si>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</si>
  <si>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</si>
  <si>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</si>
  <si>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</si>
  <si>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</si>
  <si>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</si>
  <si>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</si>
  <si>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</si>
  <si>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</si>
  <si>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</si>
  <si>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</si>
  <si>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</si>
  <si>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</si>
  <si>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</si>
  <si>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</si>
  <si>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</si>
  <si>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</si>
  <si>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</si>
  <si>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</si>
  <si>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</si>
  <si>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</si>
  <si>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</si>
  <si>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</si>
  <si>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</si>
  <si>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</si>
  <si>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</si>
  <si>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</si>
  <si>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</si>
  <si>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</si>
  <si>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</si>
  <si>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</si>
  <si>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</si>
  <si>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</si>
  <si>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</si>
  <si>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</si>
  <si>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</si>
  <si>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</si>
  <si>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</si>
  <si>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</si>
  <si>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</si>
  <si>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</si>
  <si>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</si>
  <si>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</si>
  <si>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</si>
  <si>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</si>
  <si>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</si>
  <si>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</si>
  <si>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</si>
  <si>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</si>
  <si>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</si>
  <si>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</si>
  <si>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</si>
  <si>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</si>
  <si>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</si>
  <si>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</si>
  <si>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</si>
  <si>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</si>
  <si>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</si>
  <si>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</si>
  <si>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</si>
  <si>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</si>
  <si>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</si>
  <si>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</si>
  <si>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</si>
  <si>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</si>
  <si>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</si>
  <si>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</si>
  <si>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</si>
  <si>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</si>
  <si>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</si>
  <si>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</si>
  <si>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</si>
  <si>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</si>
  <si>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</si>
  <si>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</si>
  <si>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</si>
  <si>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</si>
  <si>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</si>
  <si>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</si>
  <si>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</si>
  <si>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</si>
  <si>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</si>
  <si>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</si>
  <si>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</si>
  <si>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</si>
  <si>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</si>
  <si>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</si>
  <si>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</si>
  <si>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</si>
  <si>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</si>
  <si>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</si>
  <si>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</si>
  <si>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</si>
  <si>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</si>
  <si>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</si>
  <si>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</si>
  <si>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</si>
  <si>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</si>
  <si>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</si>
  <si>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</si>
  <si>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</si>
  <si>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</si>
  <si>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</si>
  <si>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</si>
  <si>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</si>
  <si>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</si>
  <si>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</si>
  <si>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</si>
  <si>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</si>
  <si>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</si>
  <si>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</si>
  <si>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</si>
  <si>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</si>
  <si>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</si>
  <si>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</si>
  <si>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</si>
  <si>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</si>
  <si>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</si>
  <si>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</si>
  <si>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</si>
  <si>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</si>
  <si>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</si>
  <si>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</si>
  <si>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</si>
  <si>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</si>
  <si>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</si>
  <si>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</si>
  <si>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</si>
  <si>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</si>
  <si>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</si>
  <si>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</si>
  <si>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</si>
  <si>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</si>
  <si>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</si>
  <si>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</si>
  <si>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</si>
  <si>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</si>
  <si>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</si>
  <si>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</si>
  <si>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</si>
  <si>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</si>
  <si>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</si>
  <si>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</si>
  <si>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</si>
  <si>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</si>
  <si>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</si>
  <si>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</si>
  <si>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</si>
  <si>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</si>
  <si>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</si>
  <si>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</si>
  <si>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</si>
  <si>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</si>
  <si>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</si>
  <si>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</si>
  <si>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</si>
  <si>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</si>
  <si>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</si>
  <si>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</si>
  <si>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</si>
  <si>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</si>
  <si>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</si>
  <si>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</si>
  <si>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</si>
  <si>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</si>
  <si>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</si>
  <si>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</si>
  <si>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</si>
  <si>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</si>
  <si>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</si>
  <si>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</si>
  <si>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</si>
  <si>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</si>
  <si>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</si>
  <si>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</si>
  <si>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</si>
  <si>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</si>
  <si>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</si>
  <si>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</si>
  <si>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</si>
  <si>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</si>
  <si>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</si>
  <si>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</si>
  <si>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</si>
  <si>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</si>
  <si>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</si>
  <si>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</si>
  <si>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</si>
  <si>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</si>
  <si>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</si>
  <si>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</si>
  <si>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</si>
  <si>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</si>
  <si>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</si>
  <si>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</si>
  <si>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</si>
  <si>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</si>
  <si>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</si>
  <si>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</si>
  <si>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</si>
  <si>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</si>
  <si>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</si>
  <si>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</si>
  <si>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</si>
  <si>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</si>
  <si>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</si>
  <si>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</si>
  <si>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</si>
  <si>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</si>
  <si>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</si>
  <si>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</si>
  <si>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</si>
  <si>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</si>
  <si>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</si>
  <si>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</si>
  <si>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</si>
  <si>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</si>
  <si>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</si>
  <si>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</si>
  <si>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</si>
  <si>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</si>
  <si>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</si>
  <si>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</si>
  <si>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</si>
  <si>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</si>
  <si>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</si>
  <si>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</si>
  <si>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</si>
  <si>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</si>
  <si>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</si>
  <si>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</si>
  <si>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</si>
  <si>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</si>
  <si>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</si>
  <si>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</si>
  <si>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</si>
  <si>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</si>
  <si>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</si>
  <si>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</si>
  <si>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</si>
  <si>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</si>
  <si>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</si>
  <si>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</si>
  <si>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</si>
  <si>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</si>
  <si>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</si>
  <si>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</si>
  <si>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</si>
  <si>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</si>
  <si>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</si>
  <si>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</si>
  <si>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</si>
  <si>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</si>
  <si>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</si>
  <si>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</si>
  <si>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</si>
  <si>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</si>
  <si>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</si>
  <si>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</si>
  <si>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</si>
  <si>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</si>
  <si>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</si>
  <si>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</si>
  <si>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</si>
  <si>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</si>
  <si>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</si>
  <si>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</si>
  <si>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</si>
  <si>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</si>
  <si>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</si>
  <si>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</si>
  <si>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</si>
  <si>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</si>
  <si>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</si>
  <si>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</si>
  <si>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</si>
  <si>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</si>
  <si>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</si>
  <si>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</si>
  <si>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</si>
  <si>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</si>
  <si>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</si>
  <si>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</si>
  <si>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</si>
  <si>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</si>
  <si>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</si>
  <si>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</si>
  <si>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</si>
  <si>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</si>
  <si>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</si>
  <si>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</si>
  <si>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</si>
  <si>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</si>
  <si>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</si>
  <si>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</si>
  <si>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</si>
  <si>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</si>
  <si>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</si>
  <si>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</si>
  <si>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</si>
  <si>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</si>
  <si>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</si>
  <si>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</si>
  <si>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</si>
  <si>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</si>
  <si>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</si>
  <si>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</si>
  <si>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</si>
  <si>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</si>
  <si>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</si>
  <si>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</si>
  <si>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</si>
  <si>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</si>
  <si>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</si>
  <si>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</si>
  <si>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</si>
  <si>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</si>
  <si>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</si>
  <si>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</si>
  <si>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</si>
  <si>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</si>
  <si>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</si>
  <si>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</si>
  <si>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</si>
  <si>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</si>
  <si>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</si>
  <si>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</si>
  <si>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</si>
  <si>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</si>
  <si>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</si>
  <si>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</si>
  <si>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</si>
  <si>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</si>
  <si>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</si>
  <si>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</si>
  <si>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</si>
  <si>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</si>
  <si>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</si>
  <si>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</si>
  <si>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</si>
  <si>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</si>
  <si>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</si>
  <si>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</si>
  <si>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</si>
  <si>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</si>
  <si>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</si>
  <si>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</si>
  <si>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</si>
  <si>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</si>
  <si>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</si>
  <si>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</si>
  <si>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</si>
  <si>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</si>
  <si>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</si>
  <si>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</si>
  <si>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</si>
  <si>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</si>
  <si>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</si>
  <si>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</si>
  <si>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</si>
  <si>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</si>
  <si>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</si>
  <si>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</si>
  <si>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</si>
  <si>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</si>
  <si>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</si>
  <si>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</si>
  <si>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</si>
  <si>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</si>
  <si>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</si>
  <si>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</si>
  <si>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</si>
  <si>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</si>
  <si>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</si>
  <si>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</si>
  <si>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</si>
  <si>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</si>
  <si>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</si>
  <si>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</si>
  <si>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</si>
  <si>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</si>
  <si>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</si>
  <si>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</si>
  <si>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</si>
  <si>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</si>
  <si>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</si>
  <si>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</si>
  <si>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</si>
  <si>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</si>
  <si>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</si>
  <si>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</si>
  <si>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</si>
  <si>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</si>
  <si>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</si>
  <si>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</si>
  <si>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</si>
  <si>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</si>
  <si>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</si>
  <si>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</si>
  <si>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</si>
  <si>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</si>
  <si>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</si>
  <si>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</si>
  <si>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</si>
  <si>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</si>
  <si>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</si>
  <si>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</si>
  <si>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</si>
  <si>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</si>
  <si>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</si>
  <si>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</si>
  <si>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</si>
  <si>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</si>
  <si>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</si>
  <si>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</si>
  <si>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</si>
  <si>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</si>
  <si>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</si>
  <si>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</si>
  <si>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</si>
  <si>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</si>
  <si>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</si>
  <si>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</si>
  <si>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</si>
  <si>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</si>
  <si>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</si>
  <si>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</si>
  <si>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</si>
  <si>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</si>
  <si>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</si>
  <si>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</si>
  <si>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</si>
  <si>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</si>
  <si>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</si>
  <si>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</si>
  <si>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</si>
  <si>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</si>
  <si>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</si>
  <si>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</si>
  <si>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</si>
  <si>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</si>
  <si>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</si>
  <si>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</si>
  <si>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</si>
  <si>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</si>
  <si>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</si>
  <si>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</si>
  <si>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</si>
  <si>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</si>
  <si>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</si>
  <si>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</si>
  <si>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</si>
  <si>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</si>
  <si>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</si>
  <si>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</si>
  <si>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</si>
  <si>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</si>
  <si>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</si>
  <si>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</si>
  <si>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</si>
  <si>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</si>
  <si>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</si>
  <si>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</si>
  <si>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</si>
  <si>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</si>
  <si>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</si>
  <si>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</si>
  <si>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</si>
  <si>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</si>
  <si>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</si>
  <si>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</si>
  <si>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</si>
  <si>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</si>
  <si>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</si>
  <si>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</si>
  <si>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</si>
  <si>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</si>
  <si>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</si>
  <si>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</si>
  <si>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</si>
  <si>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</si>
  <si>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</si>
  <si>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</si>
  <si>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</si>
  <si>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</si>
  <si>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</si>
  <si>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</si>
  <si>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</si>
  <si>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</si>
  <si>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</si>
  <si>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</si>
  <si>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</si>
  <si>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</si>
  <si>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</si>
  <si>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</si>
  <si>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</si>
  <si>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</si>
  <si>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</si>
  <si>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</si>
  <si>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</si>
  <si>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</si>
  <si>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</si>
  <si>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</si>
  <si>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</si>
  <si>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</si>
  <si>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</si>
  <si>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</si>
  <si>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</si>
  <si>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</si>
  <si>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</si>
  <si>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</si>
  <si>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</si>
  <si>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</si>
  <si>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</si>
  <si>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</si>
  <si>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</si>
  <si>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</si>
  <si>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</si>
  <si>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</si>
  <si>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</si>
  <si>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</si>
  <si>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</si>
  <si>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</si>
  <si>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</si>
  <si>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</si>
  <si>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</si>
  <si>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</si>
  <si>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</si>
  <si>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</si>
  <si>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</si>
  <si>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</si>
  <si>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</si>
  <si>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</si>
  <si>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</si>
  <si>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</si>
  <si>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</si>
  <si>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</si>
  <si>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</si>
  <si>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</si>
  <si>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</si>
  <si>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</si>
  <si>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</si>
  <si>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</si>
  <si>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</si>
  <si>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</si>
  <si>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</si>
  <si>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</si>
  <si>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</si>
  <si>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</si>
  <si>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</si>
  <si>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</si>
  <si>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</si>
  <si>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</si>
  <si>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</si>
  <si>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</si>
  <si>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</si>
  <si>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</si>
  <si>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</si>
  <si>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</si>
  <si>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</si>
  <si>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</si>
  <si>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</si>
  <si>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</si>
  <si>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</si>
  <si>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</si>
  <si>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</si>
  <si>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</si>
  <si>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</si>
  <si>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</si>
  <si>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</si>
  <si>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</si>
  <si>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</si>
  <si>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</si>
  <si>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</si>
  <si>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</si>
  <si>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</si>
  <si>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</si>
  <si>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</si>
  <si>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</si>
  <si>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</si>
  <si>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</si>
  <si>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</si>
  <si>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</si>
  <si>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</si>
  <si>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</si>
  <si>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</si>
  <si>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</si>
  <si>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</si>
  <si>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</si>
  <si>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</si>
  <si>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</si>
  <si>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</si>
  <si>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</si>
  <si>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</si>
  <si>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</si>
  <si>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</si>
  <si>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</si>
  <si>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</si>
  <si>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</si>
  <si>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</si>
  <si>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</si>
  <si>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</si>
  <si>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</si>
  <si>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</si>
  <si>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</si>
  <si>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</si>
  <si>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</si>
  <si>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</si>
  <si>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</si>
  <si>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</si>
  <si>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</si>
  <si>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</si>
  <si>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</si>
  <si>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</si>
  <si>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</si>
  <si>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</si>
  <si>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</si>
  <si>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</si>
  <si>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</si>
  <si>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</si>
  <si>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</si>
  <si>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</si>
  <si>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</si>
  <si>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</si>
  <si>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</si>
  <si>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</si>
  <si>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</si>
  <si>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</si>
  <si>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</si>
  <si>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</si>
  <si>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</si>
  <si>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</si>
  <si>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</si>
  <si>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</si>
  <si>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</si>
  <si>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</si>
  <si>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</si>
  <si>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</si>
  <si>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</si>
  <si>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</si>
  <si>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</si>
  <si>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</si>
  <si>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</si>
  <si>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</si>
  <si>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</si>
  <si>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</si>
  <si>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</si>
  <si>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</si>
  <si>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</si>
  <si>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</si>
  <si>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</si>
  <si>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</si>
  <si>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</si>
  <si>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</si>
  <si>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</si>
  <si>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</si>
  <si>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</si>
  <si>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</si>
  <si>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</si>
  <si>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</si>
  <si>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</si>
  <si>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</si>
  <si>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</si>
  <si>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</si>
  <si>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</si>
  <si>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</si>
  <si>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</si>
  <si>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</si>
  <si>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</si>
  <si>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</si>
  <si>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</si>
  <si>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</si>
  <si>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</si>
  <si>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</si>
  <si>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</si>
  <si>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</si>
  <si>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</si>
  <si>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</si>
  <si>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</si>
  <si>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</si>
  <si>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</si>
  <si>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</si>
  <si>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</si>
  <si>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</si>
  <si>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</si>
  <si>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</si>
  <si>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</si>
  <si>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</si>
  <si>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</si>
  <si>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</si>
  <si>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</si>
  <si>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</si>
  <si>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</si>
  <si>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</si>
  <si>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</si>
  <si>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</si>
  <si>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</si>
  <si>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</si>
  <si>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</si>
  <si>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</si>
  <si>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</si>
  <si>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</si>
  <si>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</si>
  <si>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</si>
  <si>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</si>
  <si>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</si>
  <si>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</si>
  <si>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</si>
  <si>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</si>
  <si>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</si>
  <si>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</si>
  <si>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</si>
  <si>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</si>
  <si>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</si>
  <si>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</si>
  <si>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</si>
  <si>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</si>
  <si>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</si>
  <si>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</si>
  <si>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</si>
  <si>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</si>
  <si>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</si>
  <si>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</si>
  <si>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</si>
  <si>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</si>
  <si>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</si>
  <si>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</si>
  <si>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</si>
  <si>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</si>
  <si>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</si>
  <si>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</si>
  <si>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</si>
  <si>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</si>
  <si>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</si>
  <si>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</si>
  <si>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</si>
  <si>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</si>
  <si>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</si>
  <si>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</si>
  <si>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</si>
  <si>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</si>
  <si>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</si>
  <si>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</si>
  <si>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</si>
  <si>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</si>
  <si>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</si>
  <si>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</si>
  <si>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</si>
  <si>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</si>
  <si>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</si>
  <si>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</si>
  <si>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</si>
  <si>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</si>
  <si>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</si>
  <si>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</si>
  <si>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</si>
  <si>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</si>
  <si>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</si>
  <si>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</si>
  <si>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</si>
  <si>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</si>
  <si>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</si>
  <si>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</si>
  <si>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</si>
  <si>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</si>
  <si>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</si>
  <si>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</si>
  <si>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</si>
  <si>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</si>
  <si>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</si>
  <si>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</si>
  <si>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</si>
  <si>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</si>
  <si>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</si>
  <si>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</si>
  <si>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</si>
  <si>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</si>
  <si>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</si>
  <si>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</si>
  <si>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</si>
  <si>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</si>
  <si>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</si>
  <si>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</si>
  <si>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</si>
  <si>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</si>
  <si>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</si>
  <si>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</si>
  <si>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</si>
  <si>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</si>
  <si>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</si>
  <si>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</si>
  <si>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</si>
  <si>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</si>
  <si>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</si>
  <si>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</si>
  <si>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</si>
  <si>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</si>
  <si>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</si>
  <si>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</si>
  <si>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</si>
  <si>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</si>
  <si>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</si>
  <si>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</si>
  <si>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</si>
  <si>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</si>
  <si>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</si>
  <si>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</si>
  <si>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</si>
  <si>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</si>
  <si>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</si>
  <si>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</si>
  <si>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</si>
  <si>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</si>
  <si>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</si>
  <si>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</si>
  <si>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</si>
  <si>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</si>
  <si>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</si>
  <si>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</si>
  <si>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</si>
  <si>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</si>
  <si>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</si>
  <si>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</si>
  <si>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</si>
  <si>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</si>
  <si>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</si>
  <si>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</si>
  <si>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</si>
  <si>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</si>
  <si>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</si>
  <si>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</si>
  <si>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</si>
  <si>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</si>
  <si>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</si>
  <si>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</si>
  <si>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</si>
  <si>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</si>
  <si>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</si>
  <si>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</si>
  <si>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</si>
  <si>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</si>
  <si>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</si>
  <si>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</si>
  <si>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</si>
  <si>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</si>
  <si>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</si>
  <si>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</si>
  <si>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</si>
  <si>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</si>
  <si>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</si>
  <si>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</si>
  <si>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</si>
  <si>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</si>
  <si>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</si>
  <si>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</si>
  <si>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</si>
  <si>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</si>
  <si>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</si>
  <si>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</si>
  <si>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</si>
  <si>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</si>
  <si>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</si>
  <si>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</si>
  <si>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</si>
  <si>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</si>
  <si>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</si>
  <si>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</si>
  <si>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</si>
  <si>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</si>
  <si>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</si>
  <si>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</si>
  <si>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</si>
  <si>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</si>
  <si>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</si>
  <si>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</si>
  <si>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</si>
  <si>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</si>
  <si>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</si>
  <si>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</si>
  <si>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</si>
  <si>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</si>
  <si>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</si>
  <si>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</si>
  <si>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</si>
  <si>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</si>
  <si>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</si>
  <si>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</si>
  <si>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</si>
  <si>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</si>
  <si>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</si>
  <si>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</si>
  <si>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</si>
  <si>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</si>
  <si>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</si>
  <si>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</si>
  <si>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</si>
  <si>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</si>
  <si>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</si>
  <si>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</si>
  <si>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</si>
  <si>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</si>
  <si>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</si>
  <si>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</si>
  <si>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</si>
  <si>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</si>
  <si>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</si>
  <si>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</si>
  <si>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</si>
  <si>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</si>
  <si>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</si>
  <si>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</si>
  <si>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</si>
  <si>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</si>
  <si>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</si>
  <si>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</si>
  <si>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</si>
  <si>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</si>
  <si>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</si>
  <si>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</si>
  <si>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</si>
  <si>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</si>
  <si>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</si>
  <si>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</si>
  <si>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</si>
  <si>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</si>
  <si>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</si>
  <si>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</si>
  <si>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</si>
  <si>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</si>
  <si>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</si>
  <si>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</si>
  <si>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</si>
  <si>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</si>
  <si>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</si>
  <si>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</si>
  <si>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</si>
  <si>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</si>
  <si>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</si>
  <si>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</si>
  <si>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</si>
  <si>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</si>
  <si>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</si>
  <si>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</si>
  <si>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</si>
  <si>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</si>
  <si>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</si>
  <si>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</si>
  <si>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</si>
  <si>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</si>
  <si>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</si>
  <si>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</si>
  <si>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</si>
  <si>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</si>
  <si>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</si>
  <si>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</si>
  <si>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</si>
  <si>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</si>
  <si>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</si>
  <si>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</si>
  <si>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</si>
  <si>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</si>
  <si>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</si>
  <si>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</si>
  <si>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</si>
  <si>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</si>
  <si>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</si>
  <si>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</si>
  <si>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</si>
  <si>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</si>
  <si>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</si>
  <si>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</si>
  <si>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</si>
  <si>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</si>
  <si>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</si>
  <si>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</si>
  <si>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</si>
  <si>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</si>
  <si>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</si>
  <si>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</si>
  <si>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</si>
  <si>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</si>
  <si>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</si>
  <si>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</si>
  <si>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</si>
  <si>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</si>
  <si>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</si>
  <si>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</si>
  <si>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</si>
  <si>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</si>
  <si>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</si>
  <si>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</si>
  <si>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</si>
  <si>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</si>
  <si>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</si>
  <si>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</si>
  <si>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</si>
  <si>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</si>
  <si>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</si>
  <si>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</si>
  <si>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</si>
  <si>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</si>
  <si>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</si>
  <si>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</si>
  <si>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</si>
  <si>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</si>
  <si>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</si>
  <si>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</si>
  <si>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</si>
  <si>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</si>
  <si>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</si>
  <si>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</si>
  <si>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</si>
  <si>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</si>
  <si>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</si>
  <si>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</si>
  <si>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</si>
  <si>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</si>
  <si>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</si>
  <si>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</si>
  <si>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</si>
  <si>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</si>
  <si>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</si>
  <si>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</si>
  <si>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</si>
  <si>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</si>
  <si>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</si>
  <si>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</si>
  <si>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</si>
  <si>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</si>
  <si>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</si>
  <si>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</si>
  <si>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</si>
  <si>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</si>
  <si>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</si>
  <si>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</si>
  <si>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</si>
  <si>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</si>
  <si>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</si>
  <si>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</si>
  <si>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</si>
  <si>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</si>
  <si>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</si>
  <si>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</si>
  <si>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</si>
  <si>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</si>
  <si>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</si>
  <si>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</si>
  <si>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</si>
  <si>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</si>
  <si>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</si>
  <si>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</si>
  <si>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</si>
  <si>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</si>
  <si>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</si>
  <si>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</si>
  <si>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</si>
  <si>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</si>
  <si>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</si>
  <si>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</si>
  <si>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</si>
  <si>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</si>
  <si>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</si>
  <si>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</si>
  <si>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</si>
  <si>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</si>
  <si>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</si>
  <si>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</si>
  <si>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</si>
  <si>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</si>
  <si>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</si>
  <si>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</si>
  <si>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</si>
  <si>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</si>
  <si>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</si>
  <si>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</si>
  <si>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</si>
  <si>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</si>
  <si>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</si>
  <si>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</si>
  <si>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</si>
  <si>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</si>
  <si>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</si>
  <si>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</si>
  <si>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</si>
  <si>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</si>
  <si>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</si>
  <si>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</si>
  <si>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</si>
  <si>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</si>
  <si>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</si>
  <si>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</si>
  <si>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</si>
  <si>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</si>
  <si>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</si>
  <si>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</si>
  <si>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</si>
  <si>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</si>
  <si>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</si>
  <si>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</si>
  <si>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</si>
  <si>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</si>
  <si>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</si>
  <si>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</si>
  <si>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</si>
  <si>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</si>
  <si>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</si>
  <si>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</si>
  <si>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</si>
  <si>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</si>
  <si>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</si>
  <si>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</si>
  <si>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</si>
  <si>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</si>
  <si>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</si>
  <si>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</si>
  <si>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</si>
  <si>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</si>
  <si>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</si>
  <si>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</si>
  <si>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</si>
  <si>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</si>
  <si>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</si>
  <si>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</si>
  <si>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</si>
  <si>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</si>
  <si>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</si>
  <si>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</si>
  <si>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</si>
  <si>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</si>
  <si>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</si>
  <si>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</si>
  <si>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</si>
  <si>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</si>
  <si>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</si>
  <si>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</si>
  <si>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</si>
  <si>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</si>
  <si>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</si>
  <si>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</si>
  <si>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</si>
  <si>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</si>
  <si>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</si>
  <si>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</si>
  <si>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</si>
  <si>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</si>
  <si>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</si>
  <si>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</si>
  <si>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</si>
  <si>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</si>
  <si>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</si>
  <si>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</si>
  <si>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</si>
  <si>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</si>
  <si>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</si>
  <si>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</si>
  <si>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</si>
  <si>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</si>
  <si>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</si>
  <si>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</si>
  <si>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</si>
  <si>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</si>
  <si>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</si>
  <si>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</si>
  <si>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</si>
  <si>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</si>
  <si>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</si>
  <si>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</si>
  <si>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</si>
  <si>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</si>
  <si>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</si>
  <si>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</si>
  <si>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</si>
  <si>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</si>
  <si>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</si>
  <si>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</si>
  <si>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</si>
  <si>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</si>
  <si>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</si>
  <si>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</si>
  <si>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</si>
  <si>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</si>
  <si>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</si>
  <si>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</si>
  <si>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</si>
  <si>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</si>
  <si>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</si>
  <si>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</si>
  <si>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</si>
  <si>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</si>
  <si>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</si>
  <si>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</si>
  <si>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</si>
  <si>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</si>
  <si>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</si>
  <si>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</si>
  <si>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</si>
  <si>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</si>
  <si>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</si>
  <si>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</si>
  <si>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</si>
  <si>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</si>
  <si>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</si>
  <si>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</si>
  <si>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</si>
  <si>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</si>
  <si>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</si>
  <si>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</si>
  <si>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</si>
  <si>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</si>
  <si>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</si>
  <si>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</si>
  <si>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</si>
  <si>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</si>
  <si>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</si>
  <si>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</si>
  <si>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</si>
  <si>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</si>
  <si>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</si>
  <si>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</si>
  <si>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</si>
  <si>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</si>
  <si>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</si>
  <si>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</si>
  <si>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</si>
  <si>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</si>
  <si>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</si>
  <si>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</si>
  <si>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</si>
  <si>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</si>
  <si>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</si>
  <si>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</si>
  <si>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</si>
  <si>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</si>
  <si>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</si>
  <si>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</si>
  <si>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</si>
  <si>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</si>
  <si>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</si>
  <si>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</si>
  <si>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</si>
  <si>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</si>
  <si>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</si>
  <si>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</si>
  <si>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</si>
  <si>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</si>
  <si>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</si>
  <si>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</si>
  <si>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</si>
  <si>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</si>
  <si>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</si>
  <si>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</si>
  <si>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</si>
  <si>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</si>
  <si>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</si>
  <si>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</si>
  <si>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</si>
  <si>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</si>
  <si>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</si>
  <si>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</si>
  <si>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</si>
  <si>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</si>
  <si>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</si>
  <si>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</si>
  <si>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</si>
  <si>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</si>
  <si>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</si>
  <si>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</si>
  <si>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</si>
  <si>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</si>
  <si>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</si>
  <si>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</si>
  <si>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</si>
  <si>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</si>
  <si>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</si>
  <si>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</si>
  <si>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</si>
  <si>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</si>
  <si>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</si>
  <si>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</si>
  <si>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</si>
  <si>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</si>
  <si>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</si>
  <si>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</si>
  <si>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</si>
  <si>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</si>
  <si>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</si>
  <si>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</si>
  <si>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</si>
  <si>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</si>
  <si>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</si>
  <si>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</si>
  <si>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</si>
  <si>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</si>
  <si>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</si>
  <si>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</si>
  <si>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</si>
  <si>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</si>
  <si>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</si>
  <si>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</si>
  <si>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</si>
  <si>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</si>
  <si>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</si>
  <si>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</si>
  <si>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</si>
  <si>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</si>
  <si>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</si>
  <si>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</si>
  <si>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</si>
  <si>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</si>
  <si>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</si>
  <si>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</si>
  <si>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</si>
  <si>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</si>
  <si>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</si>
  <si>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</si>
  <si>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</si>
  <si>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</si>
  <si>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</si>
  <si>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</si>
  <si>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</si>
  <si>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</si>
  <si>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</si>
  <si>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</si>
  <si>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</si>
  <si>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</si>
  <si>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</si>
  <si>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</si>
  <si>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</si>
  <si>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</si>
  <si>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</si>
  <si>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</si>
  <si>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</si>
  <si>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</si>
  <si>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</si>
  <si>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</si>
  <si>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</si>
  <si>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</si>
  <si>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</si>
  <si>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</si>
  <si>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</si>
  <si>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</si>
  <si>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</si>
  <si>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</si>
  <si>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</si>
  <si>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</si>
  <si>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</si>
  <si>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</si>
  <si>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</si>
  <si>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</si>
  <si>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</si>
  <si>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</si>
  <si>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</si>
  <si>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</si>
  <si>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</si>
  <si>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</si>
  <si>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</si>
  <si>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</si>
  <si>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</si>
  <si>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</si>
  <si>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</si>
  <si>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</si>
  <si>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</si>
  <si>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</si>
  <si>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</si>
  <si>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</si>
  <si>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</si>
  <si>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</si>
  <si>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</si>
  <si>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</si>
  <si>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</si>
  <si>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</si>
  <si>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</si>
  <si>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</si>
  <si>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</si>
  <si>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</si>
  <si>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</si>
  <si>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</si>
  <si>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</si>
  <si>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</si>
  <si>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</si>
  <si>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</si>
  <si>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</si>
  <si>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</si>
  <si>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</si>
  <si>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</si>
  <si>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</si>
  <si>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</si>
  <si>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</si>
  <si>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</si>
  <si>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</si>
  <si>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</si>
  <si>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</si>
  <si>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</si>
  <si>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</si>
  <si>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</si>
  <si>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</si>
  <si>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</si>
  <si>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</si>
  <si>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</si>
  <si>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</si>
  <si>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</si>
  <si>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</si>
  <si>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</si>
  <si>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</si>
  <si>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</si>
  <si>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</si>
  <si>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</si>
  <si>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</si>
  <si>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</si>
  <si>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</si>
  <si>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</si>
  <si>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</si>
  <si>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</si>
  <si>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</si>
  <si>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</si>
  <si>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</si>
  <si>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</si>
  <si>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</si>
  <si>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</si>
  <si>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</si>
  <si>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</si>
  <si>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</si>
  <si>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</si>
  <si>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</si>
  <si>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</si>
  <si>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</si>
  <si>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</si>
  <si>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</si>
  <si>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</si>
  <si>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</si>
  <si>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</si>
  <si>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</si>
  <si>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</si>
  <si>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</si>
  <si>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</si>
  <si>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</si>
  <si>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</si>
  <si>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</si>
  <si>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</si>
  <si>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</si>
  <si>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</si>
  <si>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</si>
  <si>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</si>
  <si>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</si>
  <si>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</si>
  <si>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</si>
  <si>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</si>
  <si>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</si>
  <si>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</si>
  <si>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</si>
  <si>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</si>
  <si>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</si>
  <si>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</si>
  <si>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</si>
  <si>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</si>
  <si>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</si>
  <si>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</si>
  <si>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</si>
  <si>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</si>
  <si>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</si>
  <si>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</si>
  <si>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</si>
  <si>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</si>
  <si>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</si>
  <si>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</si>
  <si>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</si>
  <si>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</si>
  <si>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</si>
  <si>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</si>
  <si>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</si>
  <si>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</si>
  <si>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</si>
  <si>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</si>
  <si>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</si>
  <si>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</si>
  <si>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</si>
  <si>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</si>
  <si>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</si>
  <si>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</si>
  <si>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</si>
  <si>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</si>
  <si>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</si>
  <si>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</si>
  <si>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</si>
  <si>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</si>
  <si>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</si>
  <si>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</si>
  <si>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</si>
  <si>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</si>
  <si>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</si>
  <si>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</si>
  <si>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</si>
  <si>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</si>
  <si>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</si>
  <si>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</si>
  <si>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</si>
  <si>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</si>
  <si>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</si>
  <si>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</si>
  <si>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</si>
  <si>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</si>
  <si>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</si>
  <si>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</si>
  <si>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</si>
  <si>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</si>
  <si>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</si>
  <si>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</si>
  <si>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</si>
  <si>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</si>
  <si>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</si>
  <si>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</si>
  <si>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</si>
  <si>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</si>
  <si>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</si>
  <si>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</si>
  <si>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</si>
  <si>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</si>
  <si>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</si>
  <si>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</si>
  <si>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</si>
  <si>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</si>
  <si>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</si>
  <si>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</si>
  <si>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</si>
  <si>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</si>
  <si>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</si>
  <si>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</si>
  <si>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</si>
  <si>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</si>
  <si>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</si>
  <si>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</si>
  <si>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</si>
  <si>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</si>
  <si>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</si>
  <si>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</si>
  <si>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</si>
  <si>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</si>
  <si>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</si>
  <si>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</si>
  <si>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</si>
  <si>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</si>
  <si>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</si>
  <si>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</si>
  <si>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</si>
  <si>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</si>
  <si>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</si>
  <si>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</si>
  <si>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</si>
  <si>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</si>
  <si>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</si>
  <si>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</si>
  <si>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</si>
  <si>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</si>
  <si>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</si>
  <si>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</si>
  <si>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</si>
  <si>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</si>
  <si>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</si>
  <si>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</si>
  <si>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</si>
  <si>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</si>
  <si>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</si>
  <si>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</si>
  <si>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</si>
  <si>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</si>
  <si>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</si>
  <si>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</si>
  <si>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</si>
  <si>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</si>
  <si>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</si>
  <si>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</si>
  <si>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</si>
  <si>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</si>
  <si>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</si>
  <si>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</si>
  <si>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</si>
  <si>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</si>
  <si>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</si>
  <si>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</si>
  <si>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</si>
  <si>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</si>
  <si>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</si>
  <si>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</si>
  <si>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</si>
  <si>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</si>
  <si>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</si>
  <si>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</si>
  <si>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</si>
  <si>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</si>
  <si>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</si>
  <si>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</si>
  <si>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</si>
  <si>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</si>
  <si>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</si>
  <si>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</si>
  <si>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</si>
  <si>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</si>
  <si>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</si>
  <si>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</si>
  <si>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</si>
  <si>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</si>
  <si>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</si>
  <si>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</si>
  <si>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</si>
  <si>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</si>
  <si>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</si>
  <si>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</si>
  <si>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</si>
  <si>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</si>
  <si>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</si>
  <si>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</si>
  <si>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</si>
  <si>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</si>
  <si>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</si>
  <si>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</si>
  <si>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</si>
  <si>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</si>
  <si>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</si>
  <si>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</si>
  <si>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</si>
  <si>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</si>
  <si>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</si>
  <si>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</si>
  <si>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</si>
  <si>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</si>
  <si>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</si>
  <si>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</si>
  <si>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</si>
  <si>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</si>
  <si>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</si>
  <si>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</si>
  <si>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</si>
  <si>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</si>
  <si>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</si>
  <si>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</si>
  <si>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</si>
  <si>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</si>
  <si>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</si>
  <si>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</si>
  <si>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</si>
  <si>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</si>
  <si>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</si>
  <si>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</si>
  <si>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</si>
  <si>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</si>
  <si>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</si>
  <si>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</si>
  <si>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</si>
  <si>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</si>
  <si>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</si>
  <si>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</si>
  <si>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</si>
  <si>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</si>
  <si>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</si>
  <si>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</si>
  <si>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</si>
  <si>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</si>
  <si>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</si>
  <si>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</si>
  <si>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</si>
  <si>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</si>
  <si>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</si>
  <si>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</si>
  <si>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</si>
  <si>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</si>
  <si>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</si>
  <si>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</si>
  <si>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</si>
  <si>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</si>
  <si>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</si>
  <si>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</si>
  <si>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</si>
  <si>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</si>
  <si>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</si>
  <si>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</si>
  <si>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</si>
  <si>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</si>
  <si>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</si>
  <si>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</si>
  <si>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</si>
  <si>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</si>
  <si>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</si>
  <si>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</si>
  <si>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</si>
  <si>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</si>
  <si>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</si>
  <si>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</si>
  <si>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</si>
  <si>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</si>
  <si>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</si>
  <si>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</si>
  <si>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</si>
  <si>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</si>
  <si>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</si>
  <si>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</si>
  <si>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</si>
  <si>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</si>
  <si>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</si>
  <si>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</si>
  <si>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</si>
  <si>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</si>
  <si>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</si>
  <si>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</si>
  <si>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</si>
  <si>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</si>
  <si>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</si>
  <si>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</si>
  <si>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</si>
  <si>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</si>
  <si>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</si>
  <si>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</si>
  <si>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</si>
  <si>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</si>
  <si>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</si>
  <si>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</si>
  <si>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</si>
  <si>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</si>
  <si>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</si>
  <si>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</si>
  <si>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</si>
  <si>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</si>
  <si>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</si>
  <si>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</si>
  <si>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</si>
  <si>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</si>
  <si>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</si>
  <si>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</si>
  <si>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</si>
  <si>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</si>
  <si>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</si>
  <si>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</si>
  <si>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</si>
  <si>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</si>
  <si>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</si>
  <si>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</si>
  <si>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</si>
  <si>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</si>
  <si>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</si>
  <si>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</si>
  <si>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</si>
  <si>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</si>
  <si>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</si>
  <si>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</si>
  <si>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</si>
  <si>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</si>
  <si>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</si>
  <si>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</si>
  <si>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</si>
  <si>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</si>
  <si>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</si>
  <si>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</si>
  <si>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</si>
  <si>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</si>
  <si>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</si>
  <si>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</si>
  <si>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</si>
  <si>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</si>
  <si>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</si>
  <si>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</si>
  <si>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</si>
  <si>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</si>
  <si>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</si>
  <si>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</si>
  <si>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</si>
  <si>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</si>
  <si>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</si>
  <si>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</si>
  <si>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</si>
  <si>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</si>
  <si>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</si>
  <si>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</si>
  <si>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</si>
  <si>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</si>
  <si>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</si>
  <si>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</si>
  <si>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</si>
  <si>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</si>
  <si>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</si>
  <si>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</si>
  <si>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</si>
  <si>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</si>
  <si>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</si>
  <si>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</si>
  <si>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</si>
  <si>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</si>
  <si>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</si>
  <si>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</si>
  <si>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</si>
  <si>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</si>
  <si>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</si>
  <si>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</si>
  <si>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</si>
  <si>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</si>
  <si>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</si>
  <si>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</si>
  <si>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</si>
  <si>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</si>
  <si>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</si>
  <si>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</si>
  <si>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</si>
  <si>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</si>
  <si>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</si>
  <si>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</si>
  <si>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</si>
  <si>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</si>
  <si>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</si>
  <si>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</si>
  <si>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</si>
  <si>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</si>
  <si>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</si>
  <si>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</si>
  <si>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</si>
  <si>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</si>
  <si>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</si>
  <si>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</si>
  <si>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</si>
  <si>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</si>
  <si>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</si>
  <si>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</si>
  <si>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</si>
  <si>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</si>
  <si>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</si>
  <si>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</si>
  <si>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</si>
  <si>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</si>
  <si>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</si>
  <si>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</si>
  <si>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</si>
  <si>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</si>
  <si>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</si>
  <si>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</si>
  <si>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</si>
  <si>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</si>
  <si>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</si>
  <si>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</si>
  <si>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</si>
  <si>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</si>
  <si>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</si>
  <si>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</si>
  <si>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</si>
  <si>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</si>
  <si>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</si>
  <si>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</si>
  <si>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</si>
  <si>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</si>
  <si>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</si>
  <si>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</si>
  <si>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</si>
  <si>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</si>
  <si>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</si>
  <si>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</si>
  <si>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</si>
  <si>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</si>
  <si>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</si>
  <si>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</si>
  <si>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</si>
  <si>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</si>
  <si>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</si>
  <si>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</si>
  <si>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</si>
  <si>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</si>
  <si>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</si>
  <si>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</si>
  <si>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</si>
  <si>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</si>
  <si>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</si>
  <si>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</si>
  <si>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</si>
  <si>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</si>
  <si>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</si>
  <si>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</si>
  <si>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</si>
  <si>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</si>
  <si>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</si>
  <si>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</si>
  <si>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</si>
  <si>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</si>
  <si>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</si>
  <si>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</si>
  <si>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</si>
  <si>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</si>
  <si>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</si>
  <si>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</si>
  <si>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</si>
  <si>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</si>
  <si>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</si>
  <si>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</si>
  <si>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</si>
  <si>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</si>
  <si>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</si>
  <si>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</si>
  <si>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</si>
  <si>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</si>
  <si>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</si>
  <si>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</si>
  <si>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</si>
  <si>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</si>
  <si>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</si>
  <si>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</si>
  <si>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</si>
  <si>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</si>
  <si>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</si>
  <si>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</si>
  <si>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</si>
  <si>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</si>
  <si>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</si>
  <si>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</si>
  <si>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</si>
  <si>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</si>
  <si>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</si>
  <si>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</si>
  <si>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</si>
  <si>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</si>
  <si>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</si>
  <si>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</si>
  <si>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</si>
  <si>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</si>
  <si>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</si>
  <si>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</si>
  <si>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</si>
  <si>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</si>
  <si>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</si>
  <si>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</si>
  <si>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</si>
  <si>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</si>
  <si>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</si>
  <si>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</si>
  <si>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</si>
  <si>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</si>
  <si>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</si>
  <si>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</si>
  <si>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</si>
  <si>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</si>
  <si>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</si>
  <si>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</si>
  <si>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</si>
  <si>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</si>
  <si>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</si>
  <si>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</si>
  <si>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</si>
  <si>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</si>
  <si>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</si>
  <si>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</si>
  <si>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</si>
  <si>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</si>
  <si>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</si>
  <si>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</si>
  <si>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</si>
  <si>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</si>
  <si>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</si>
  <si>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</si>
  <si>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</si>
  <si>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</si>
  <si>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</si>
  <si>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</si>
  <si>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</si>
  <si>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</si>
  <si>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</si>
  <si>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</si>
  <si>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</si>
  <si>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</si>
  <si>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</si>
  <si>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</si>
  <si>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</si>
  <si>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</si>
  <si>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</si>
  <si>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</si>
  <si>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</si>
  <si>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</si>
  <si>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</si>
  <si>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</si>
  <si>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</si>
  <si>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</si>
  <si>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</si>
  <si>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</si>
  <si>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</si>
  <si>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</si>
  <si>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</si>
  <si>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</si>
  <si>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</si>
  <si>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</si>
  <si>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</si>
  <si>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</si>
  <si>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</si>
  <si>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</si>
  <si>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</si>
  <si>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</si>
  <si>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</si>
  <si>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</si>
  <si>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</si>
  <si>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</si>
  <si>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</si>
  <si>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</si>
  <si>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</si>
  <si>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</si>
  <si>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</si>
  <si>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</si>
  <si>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</si>
  <si>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</si>
  <si>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</si>
  <si>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</si>
  <si>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</si>
  <si>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</si>
  <si>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</si>
  <si>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</si>
  <si>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</si>
  <si>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</si>
  <si>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</si>
  <si>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</si>
  <si>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</si>
  <si>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</si>
  <si>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</si>
  <si>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</si>
  <si>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</si>
  <si>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</si>
  <si>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</si>
  <si>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</si>
  <si>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</si>
  <si>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</si>
  <si>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</si>
  <si>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</si>
  <si>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</si>
  <si>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</si>
  <si>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</si>
  <si>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</si>
  <si>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</si>
  <si>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</si>
  <si>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</si>
  <si>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</si>
  <si>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</si>
  <si>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</si>
  <si>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</si>
  <si>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</si>
  <si>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</si>
  <si>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</si>
  <si>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</si>
  <si>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</si>
  <si>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</si>
  <si>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</si>
  <si>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</si>
  <si>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</si>
  <si>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</si>
  <si>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</si>
  <si>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</si>
  <si>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</si>
  <si>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</si>
  <si>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</si>
  <si>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</si>
  <si>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</si>
  <si>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</si>
  <si>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</si>
  <si>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</si>
  <si>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</si>
  <si>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</si>
  <si>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</si>
  <si>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</si>
  <si>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</si>
  <si>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</si>
  <si>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</si>
  <si>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</si>
  <si>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</si>
  <si>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</si>
  <si>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</si>
  <si>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</si>
  <si>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</si>
  <si>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</si>
  <si>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</si>
  <si>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</si>
  <si>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</si>
  <si>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</si>
  <si>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</si>
  <si>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</si>
  <si>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</si>
  <si>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</si>
  <si>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</si>
  <si>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</si>
  <si>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</si>
  <si>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</si>
  <si>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</si>
  <si>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</si>
  <si>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</si>
  <si>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</si>
  <si>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</si>
  <si>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</si>
  <si>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</si>
  <si>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</si>
  <si>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</si>
  <si>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</si>
  <si>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</si>
  <si>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</si>
  <si>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</si>
  <si>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</si>
  <si>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</si>
  <si>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</si>
  <si>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</si>
  <si>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</si>
  <si>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</si>
  <si>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</si>
  <si>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</si>
  <si>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</si>
  <si>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</si>
  <si>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</si>
  <si>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</si>
  <si>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</si>
  <si>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</si>
  <si>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</si>
  <si>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</si>
  <si>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</si>
  <si>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</si>
  <si>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</si>
  <si>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</si>
  <si>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</si>
  <si>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</si>
  <si>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</si>
  <si>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</si>
  <si>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</si>
  <si>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</si>
  <si>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</si>
  <si>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</si>
  <si>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</si>
  <si>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</si>
  <si>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</si>
  <si>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</si>
  <si>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</si>
  <si>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</si>
  <si>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</si>
  <si>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</si>
  <si>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</si>
  <si>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</si>
  <si>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</si>
  <si>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</si>
  <si>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</si>
  <si>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</si>
  <si>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</si>
  <si>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</si>
  <si>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</si>
  <si>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</si>
  <si>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</si>
  <si>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</si>
  <si>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</si>
  <si>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</si>
  <si>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</si>
  <si>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</si>
  <si>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</si>
  <si>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</si>
  <si>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</si>
  <si>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</si>
  <si>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</si>
  <si>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</si>
  <si>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</si>
  <si>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</si>
  <si>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</si>
  <si>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</si>
  <si>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</si>
  <si>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</si>
  <si>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</si>
  <si>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</si>
  <si>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</si>
  <si>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</si>
  <si>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</si>
  <si>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</si>
  <si>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</si>
  <si>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</si>
  <si>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</si>
  <si>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</si>
  <si>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</si>
  <si>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</si>
  <si>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</si>
  <si>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</si>
  <si>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</si>
  <si>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</si>
  <si>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</si>
  <si>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</si>
  <si>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</si>
  <si>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</si>
  <si>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</si>
  <si>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</si>
  <si>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</si>
  <si>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</si>
  <si>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</si>
  <si>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</si>
  <si>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</si>
  <si>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</si>
  <si>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</si>
  <si>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</si>
  <si>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</si>
  <si>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</si>
  <si>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</si>
  <si>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</si>
  <si>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</si>
  <si>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</si>
  <si>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</si>
  <si>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</si>
  <si>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</si>
  <si>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</si>
  <si>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</si>
  <si>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</si>
  <si>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</si>
  <si>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</si>
  <si>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</si>
  <si>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</si>
  <si>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</si>
  <si>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</si>
  <si>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</si>
  <si>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</si>
  <si>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</si>
  <si>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</si>
  <si>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</si>
  <si>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</si>
  <si>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</si>
  <si>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</si>
  <si>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</si>
  <si>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</si>
  <si>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</si>
  <si>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</si>
  <si>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</si>
  <si>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</si>
  <si>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</si>
  <si>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</si>
  <si>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</si>
  <si>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</si>
  <si>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</si>
  <si>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</si>
  <si>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</si>
  <si>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</si>
  <si>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</si>
  <si>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</si>
  <si>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</si>
  <si>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</si>
  <si>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</si>
  <si>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</si>
  <si>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</si>
  <si>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</si>
  <si>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</si>
  <si>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</si>
  <si>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</si>
  <si>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</si>
  <si>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</si>
  <si>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</si>
  <si>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</si>
  <si>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</si>
  <si>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</si>
  <si>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</si>
  <si>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</si>
  <si>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</si>
  <si>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</si>
  <si>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</si>
  <si>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</si>
  <si>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</si>
  <si>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</si>
  <si>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</si>
  <si>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</si>
  <si>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</si>
  <si>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</si>
  <si>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</si>
  <si>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</si>
  <si>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</si>
  <si>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</si>
  <si>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</si>
  <si>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</si>
  <si>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</si>
  <si>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</si>
  <si>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</si>
  <si>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</si>
  <si>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</si>
  <si>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</si>
  <si>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</si>
  <si>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</si>
  <si>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</si>
  <si>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</si>
  <si>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</si>
  <si>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</si>
  <si>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</si>
  <si>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</si>
  <si>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</si>
  <si>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</si>
  <si>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</si>
  <si>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</si>
  <si>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</si>
  <si>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</si>
  <si>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</si>
  <si>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</si>
  <si>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</si>
  <si>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</si>
  <si>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</si>
  <si>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</si>
  <si>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</si>
  <si>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</si>
  <si>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</si>
  <si>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</si>
  <si>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</si>
  <si>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</si>
  <si>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</si>
  <si>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</si>
  <si>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</si>
  <si>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</si>
  <si>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</si>
  <si>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</si>
  <si>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</si>
  <si>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</si>
  <si>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</si>
  <si>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</si>
  <si>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</si>
  <si>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</si>
  <si>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</si>
  <si>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</si>
  <si>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</si>
  <si>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</si>
  <si>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</si>
  <si>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</si>
  <si>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</si>
  <si>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</si>
  <si>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</si>
  <si>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</si>
  <si>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</si>
  <si>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</si>
  <si>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</si>
  <si>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</si>
  <si>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</si>
  <si>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</si>
  <si>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</si>
  <si>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</si>
  <si>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</si>
  <si>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</si>
  <si>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</si>
  <si>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</si>
  <si>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</si>
  <si>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</si>
  <si>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</si>
  <si>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</si>
  <si>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</si>
  <si>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</si>
  <si>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</si>
  <si>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</si>
  <si>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</si>
  <si>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</si>
  <si>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</si>
  <si>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</si>
  <si>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</si>
  <si>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</si>
  <si>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</si>
  <si>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</si>
  <si>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</si>
  <si>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</si>
  <si>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</si>
  <si>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</si>
  <si>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</si>
  <si>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</si>
  <si>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</si>
  <si>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</si>
  <si>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</si>
  <si>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</si>
  <si>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</si>
  <si>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</si>
  <si>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</si>
  <si>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</si>
  <si>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</si>
  <si>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</si>
  <si>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</si>
  <si>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</si>
  <si>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</si>
  <si>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</si>
  <si>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</si>
  <si>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</si>
  <si>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</si>
  <si>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</si>
  <si>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</si>
  <si>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</si>
  <si>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</si>
  <si>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</si>
  <si>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</si>
  <si>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</si>
  <si>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</si>
  <si>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</si>
  <si>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</si>
  <si>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</si>
  <si>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</si>
  <si>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</si>
  <si>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</si>
  <si>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</si>
  <si>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</si>
  <si>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</si>
  <si>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</si>
  <si>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</si>
  <si>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</si>
  <si>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</si>
  <si>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</si>
  <si>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</si>
  <si>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</si>
  <si>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</si>
  <si>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</si>
  <si>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</si>
  <si>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</si>
  <si>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</si>
  <si>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</si>
  <si>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</si>
  <si>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</si>
  <si>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</si>
  <si>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</si>
  <si>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</si>
  <si>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</si>
  <si>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</si>
  <si>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</si>
  <si>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</si>
  <si>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</si>
  <si>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</si>
  <si>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</si>
  <si>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</si>
  <si>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</si>
  <si>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</si>
  <si>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</si>
  <si>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</si>
  <si>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</si>
  <si>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</si>
  <si>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</si>
  <si>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</si>
  <si>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</si>
  <si>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</si>
  <si>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</si>
  <si>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</si>
  <si>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</si>
  <si>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</si>
  <si>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</si>
  <si>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</si>
  <si>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</si>
  <si>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</si>
  <si>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</si>
  <si>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</si>
  <si>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</si>
  <si>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</si>
  <si>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</si>
  <si>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</si>
  <si>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</si>
  <si>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</si>
  <si>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</si>
  <si>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</si>
  <si>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</si>
  <si>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</si>
  <si>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</si>
  <si>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</si>
  <si>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</si>
  <si>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</si>
  <si>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</si>
  <si>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</si>
  <si>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</si>
  <si>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</si>
  <si>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</si>
  <si>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</si>
  <si>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</si>
  <si>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</si>
  <si>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</si>
  <si>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</si>
  <si>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</si>
  <si>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</si>
  <si>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</si>
  <si>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</si>
  <si>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</si>
  <si>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</si>
  <si>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</si>
  <si>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</si>
  <si>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</si>
  <si>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</si>
  <si>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</si>
  <si>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</si>
  <si>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</si>
  <si>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</si>
  <si>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</si>
  <si>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</si>
  <si>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</si>
  <si>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</si>
  <si>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</si>
  <si>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</si>
  <si>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</si>
  <si>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</si>
  <si>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</si>
  <si>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</si>
  <si>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</si>
  <si>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</si>
  <si>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</si>
  <si>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</si>
  <si>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</si>
  <si>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</si>
  <si>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</si>
  <si>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</si>
  <si>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</si>
  <si>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</si>
  <si>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</si>
  <si>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</si>
  <si>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</si>
  <si>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</si>
  <si>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</si>
  <si>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</si>
  <si>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</si>
  <si>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</si>
  <si>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</si>
  <si>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</si>
  <si>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</si>
  <si>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</si>
  <si>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</si>
  <si>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</si>
  <si>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</si>
  <si>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</si>
  <si>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</si>
  <si>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</si>
  <si>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</si>
  <si>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</si>
  <si>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</si>
  <si>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</si>
  <si>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</si>
  <si>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</si>
  <si>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</si>
  <si>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</si>
  <si>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</si>
  <si>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</si>
  <si>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</si>
  <si>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</si>
  <si>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</si>
  <si>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</si>
  <si>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</si>
  <si>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</si>
  <si>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</si>
  <si>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</si>
  <si>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</si>
  <si>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</si>
  <si>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</si>
  <si>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</si>
  <si>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</si>
  <si>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</si>
  <si>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</si>
  <si>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</si>
  <si>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</si>
  <si>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</si>
  <si>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</si>
  <si>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</si>
  <si>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</si>
  <si>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</si>
  <si>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</si>
  <si>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</si>
  <si>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</si>
  <si>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</si>
  <si>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</si>
  <si>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</si>
  <si>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</si>
  <si>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</si>
  <si>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</si>
  <si>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</si>
  <si>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</si>
  <si>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</si>
  <si>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</si>
  <si>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</si>
  <si>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</si>
  <si>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</si>
  <si>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</si>
  <si>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</si>
  <si>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</si>
  <si>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</si>
  <si>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</si>
  <si>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</si>
  <si>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</si>
  <si>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</si>
  <si>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</si>
  <si>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</si>
  <si>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</si>
  <si>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</si>
  <si>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</si>
  <si>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</si>
  <si>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</si>
  <si>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</si>
  <si>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</si>
  <si>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</si>
  <si>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</si>
  <si>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</si>
  <si>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</si>
  <si>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</si>
  <si>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</si>
  <si>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</si>
  <si>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</si>
  <si>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</si>
  <si>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</si>
  <si>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</si>
  <si>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</si>
  <si>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</si>
  <si>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</si>
  <si>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</si>
  <si>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</si>
  <si>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</si>
  <si>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</si>
  <si>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</si>
  <si>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</si>
  <si>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</si>
  <si>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</si>
  <si>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</si>
  <si>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</si>
  <si>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</si>
  <si>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</si>
  <si>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</si>
  <si>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</si>
  <si>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</si>
  <si>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</si>
  <si>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</si>
  <si>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</si>
  <si>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</si>
  <si>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</si>
  <si>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</si>
  <si>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</si>
  <si>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</si>
  <si>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</si>
  <si>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</si>
  <si>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</si>
  <si>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</si>
  <si>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</si>
  <si>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</si>
  <si>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</si>
  <si>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</si>
  <si>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</si>
  <si>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</si>
  <si>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</si>
  <si>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</si>
  <si>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</si>
  <si>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</si>
  <si>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</si>
  <si>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</si>
  <si>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</si>
  <si>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</si>
  <si>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</si>
  <si>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</si>
  <si>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</si>
  <si>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</si>
  <si>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</si>
  <si>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</si>
  <si>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</si>
  <si>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</si>
  <si>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</si>
  <si>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</si>
  <si>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</si>
  <si>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</si>
  <si>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</si>
  <si>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</si>
  <si>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</si>
  <si>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</si>
  <si>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</si>
  <si>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</si>
  <si>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</si>
  <si>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</si>
  <si>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</si>
  <si>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</si>
  <si>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</si>
  <si>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</si>
  <si>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</si>
  <si>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</si>
  <si>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</si>
  <si>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</si>
  <si>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</si>
  <si>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</si>
  <si>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</si>
  <si>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</si>
  <si>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</si>
  <si>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</si>
  <si>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</si>
  <si>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</si>
  <si>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</si>
  <si>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</si>
  <si>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</si>
  <si>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</si>
  <si>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</si>
  <si>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</si>
  <si>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</si>
  <si>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</si>
  <si>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</si>
  <si>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</si>
  <si>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</si>
  <si>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</si>
  <si>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</si>
  <si>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</si>
  <si>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</si>
  <si>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</si>
  <si>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</si>
  <si>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</si>
  <si>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</si>
  <si>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</si>
  <si>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</si>
  <si>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</si>
  <si>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</si>
  <si>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</si>
  <si>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</si>
  <si>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</si>
  <si>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</si>
  <si>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</si>
  <si>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</si>
  <si>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</si>
  <si>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</si>
  <si>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</si>
  <si>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</si>
  <si>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</si>
  <si>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</si>
  <si>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</si>
  <si>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</si>
  <si>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</si>
  <si>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</si>
  <si>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</si>
  <si>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</si>
  <si>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</si>
  <si>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</si>
  <si>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</si>
  <si>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</si>
  <si>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</si>
  <si>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</si>
  <si>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</si>
  <si>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</si>
  <si>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</si>
  <si>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</si>
  <si>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</si>
  <si>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</si>
  <si>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</si>
  <si>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</si>
  <si>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</si>
  <si>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</si>
  <si>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</si>
  <si>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</si>
  <si>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</si>
  <si>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</si>
  <si>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</si>
  <si>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</si>
  <si>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</si>
  <si>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</si>
  <si>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</si>
  <si>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</si>
  <si>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</si>
  <si>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</si>
  <si>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</si>
  <si>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</si>
  <si>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</si>
  <si>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</si>
  <si>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</si>
  <si>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</si>
  <si>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</si>
  <si>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</si>
  <si>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</si>
  <si>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</si>
  <si>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</si>
  <si>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</si>
  <si>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</si>
  <si>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</si>
  <si>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</si>
  <si>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</si>
  <si>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</si>
  <si>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</si>
  <si>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</si>
  <si>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</si>
  <si>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</si>
  <si>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</si>
  <si>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</si>
  <si>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</si>
  <si>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</si>
  <si>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</si>
  <si>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</si>
  <si>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</si>
  <si>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</si>
  <si>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</si>
  <si>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</si>
  <si>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</si>
  <si>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</si>
  <si>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</si>
  <si>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</si>
  <si>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</si>
  <si>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</si>
  <si>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</si>
  <si>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</si>
  <si>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</si>
  <si>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</si>
  <si>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</si>
  <si>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</si>
  <si>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</si>
  <si>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</si>
  <si>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</si>
  <si>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</si>
  <si>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</si>
  <si>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</si>
  <si>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</si>
  <si>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</si>
  <si>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</si>
  <si>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</si>
  <si>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</si>
  <si>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</si>
  <si>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</si>
  <si>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</si>
  <si>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</si>
  <si>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</si>
  <si>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</si>
  <si>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</si>
  <si>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</si>
  <si>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</si>
  <si>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</si>
  <si>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</si>
  <si>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</si>
  <si>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</si>
  <si>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</si>
  <si>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</si>
  <si>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</si>
  <si>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</si>
  <si>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</si>
  <si>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</si>
  <si>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</si>
  <si>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</si>
  <si>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</si>
  <si>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</si>
  <si>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</si>
  <si>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</si>
  <si>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</si>
  <si>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</si>
  <si>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</si>
  <si>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</si>
  <si>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</si>
  <si>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</si>
  <si>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</si>
  <si>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</si>
  <si>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</si>
  <si>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</si>
  <si>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</si>
  <si>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</si>
  <si>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</si>
  <si>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</si>
  <si>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</si>
  <si>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</si>
  <si>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</si>
  <si>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</si>
  <si>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</si>
  <si>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</si>
  <si>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</si>
  <si>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</si>
  <si>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</si>
  <si>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</si>
  <si>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</si>
  <si>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</si>
  <si>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</si>
  <si>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</si>
  <si>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</si>
  <si>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</si>
  <si>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</si>
  <si>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</si>
  <si>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</si>
  <si>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</si>
  <si>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</si>
  <si>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</si>
  <si>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</si>
  <si>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</si>
  <si>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</si>
  <si>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</si>
  <si>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</si>
  <si>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</si>
  <si>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</si>
  <si>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</si>
  <si>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</si>
  <si>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</si>
  <si>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</si>
  <si>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</si>
  <si>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</si>
  <si>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</si>
  <si>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</si>
  <si>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</si>
  <si>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</si>
  <si>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</si>
  <si>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</si>
  <si>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</si>
  <si>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</si>
  <si>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</si>
  <si>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</si>
  <si>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</si>
  <si>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</si>
  <si>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</si>
  <si>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</si>
  <si>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</si>
  <si>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</si>
  <si>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</si>
  <si>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</si>
  <si>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</si>
  <si>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</si>
  <si>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</si>
  <si>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</si>
  <si>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</si>
  <si>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</si>
  <si>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</si>
  <si>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</si>
  <si>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</si>
  <si>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</si>
  <si>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</si>
  <si>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</si>
  <si>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</si>
  <si>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</si>
  <si>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</si>
  <si>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</si>
  <si>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</si>
  <si>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</si>
  <si>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</si>
  <si>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</si>
  <si>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</si>
  <si>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</si>
  <si>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</si>
  <si>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</si>
  <si>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</si>
  <si>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</si>
  <si>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</si>
  <si>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</si>
  <si>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</si>
  <si>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</si>
  <si>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</si>
  <si>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</si>
  <si>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</si>
  <si>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</si>
  <si>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</si>
  <si>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</si>
  <si>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</si>
  <si>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</si>
  <si>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</si>
  <si>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</si>
  <si>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</si>
  <si>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</si>
  <si>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</si>
  <si>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</si>
  <si>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</si>
  <si>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</si>
  <si>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</si>
  <si>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</si>
  <si>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</si>
  <si>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</si>
  <si>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</si>
  <si>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</si>
  <si>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</si>
  <si>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</si>
  <si>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</si>
  <si>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</si>
  <si>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</si>
  <si>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</si>
  <si>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</si>
  <si>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</si>
  <si>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</si>
  <si>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</si>
  <si>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</si>
  <si>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</si>
  <si>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</si>
  <si>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</si>
  <si>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</si>
  <si>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</si>
  <si>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</si>
  <si>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</si>
  <si>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</si>
  <si>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</si>
  <si>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</si>
  <si>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</si>
  <si>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</si>
  <si>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</si>
  <si>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</si>
  <si>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</si>
  <si>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</si>
  <si>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</si>
  <si>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</si>
  <si>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</si>
  <si>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</si>
  <si>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</si>
  <si>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</si>
  <si>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</si>
  <si>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</si>
  <si>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</si>
  <si>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</si>
  <si>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</si>
  <si>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</si>
  <si>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</si>
  <si>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</si>
  <si>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</si>
  <si>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</si>
  <si>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</si>
  <si>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</si>
  <si>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</si>
  <si>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</si>
  <si>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</si>
  <si>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</si>
  <si>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</si>
  <si>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</si>
  <si>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</si>
  <si>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</si>
  <si>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</si>
  <si>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</si>
  <si>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</si>
  <si>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</si>
  <si>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</si>
  <si>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</si>
  <si>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</si>
  <si>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</si>
  <si>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</si>
  <si>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</si>
  <si>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</si>
  <si>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</si>
  <si>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</si>
  <si>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</si>
  <si>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</si>
  <si>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</si>
  <si>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</si>
  <si>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</si>
  <si>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</si>
  <si>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</si>
  <si>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</si>
  <si>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</si>
  <si>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</si>
  <si>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</si>
  <si>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</si>
  <si>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</si>
  <si>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</si>
  <si>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</si>
  <si>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</si>
  <si>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</si>
  <si>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</si>
  <si>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</si>
  <si>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</si>
  <si>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</si>
  <si>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</si>
  <si>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</si>
  <si>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</si>
  <si>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</si>
  <si>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</si>
  <si>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</si>
  <si>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</si>
  <si>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</si>
  <si>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</si>
  <si>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</si>
  <si>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</si>
  <si>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</si>
  <si>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</si>
  <si>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</si>
  <si>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</si>
  <si>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</si>
  <si>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</si>
  <si>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</si>
  <si>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</si>
  <si>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</si>
  <si>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</si>
  <si>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</si>
  <si>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</si>
  <si>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</si>
  <si>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</si>
  <si>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</si>
  <si>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</si>
  <si>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</si>
  <si>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</si>
  <si>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</si>
  <si>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</si>
  <si>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</si>
  <si>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</si>
  <si>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</si>
  <si>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</si>
  <si>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</si>
  <si>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</si>
  <si>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</si>
  <si>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</si>
  <si>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</si>
  <si>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</si>
  <si>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</si>
  <si>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</si>
  <si>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</si>
  <si>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</si>
  <si>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</si>
  <si>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</si>
  <si>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</si>
  <si>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</si>
  <si>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</si>
  <si>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</si>
  <si>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</si>
  <si>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</si>
  <si>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</si>
  <si>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</si>
  <si>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</si>
  <si>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</si>
  <si>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</si>
  <si>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</si>
  <si>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</si>
  <si>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</si>
  <si>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</si>
  <si>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</si>
  <si>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</si>
  <si>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</si>
  <si>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</si>
  <si>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</si>
  <si>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</si>
  <si>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</si>
  <si>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</si>
  <si>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</si>
  <si>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</si>
  <si>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</si>
  <si>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</si>
  <si>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</si>
  <si>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</si>
  <si>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</si>
  <si>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</si>
  <si>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</si>
  <si>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</si>
  <si>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</si>
  <si>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</si>
  <si>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</si>
  <si>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</si>
  <si>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</si>
  <si>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</si>
  <si>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</si>
  <si>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</si>
  <si>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</si>
  <si>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</si>
  <si>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</si>
  <si>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</si>
  <si>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</si>
  <si>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</si>
  <si>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</si>
  <si>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</si>
  <si>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</si>
  <si>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</si>
  <si>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</si>
  <si>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</si>
  <si>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</si>
  <si>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</si>
  <si>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</si>
  <si>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</si>
  <si>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</si>
  <si>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</si>
  <si>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</si>
  <si>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</si>
  <si>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</si>
  <si>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</si>
  <si>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</si>
  <si>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</si>
  <si>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</si>
  <si>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</si>
  <si>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</si>
  <si>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</si>
  <si>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</si>
  <si>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</si>
  <si>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</si>
  <si>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</si>
  <si>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</si>
  <si>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</si>
  <si>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</si>
  <si>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</si>
  <si>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</si>
  <si>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</si>
  <si>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</si>
  <si>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</si>
  <si>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</si>
  <si>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</si>
  <si>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</si>
  <si>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</si>
  <si>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</si>
  <si>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</si>
  <si>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</si>
  <si>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</si>
  <si>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</si>
  <si>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</si>
  <si>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</si>
  <si>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</si>
  <si>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</si>
  <si>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</si>
  <si>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</si>
  <si>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</si>
  <si>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</si>
  <si>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</si>
  <si>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</si>
  <si>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</si>
  <si>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</si>
  <si>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</si>
  <si>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</si>
  <si>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</si>
  <si>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</si>
  <si>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</si>
  <si>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</si>
  <si>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</si>
  <si>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</si>
  <si>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</si>
  <si>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</si>
  <si>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</si>
  <si>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</si>
  <si>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</si>
  <si>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</si>
  <si>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</si>
  <si>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</si>
  <si>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</si>
  <si>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</si>
  <si>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</si>
  <si>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</si>
  <si>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</si>
  <si>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</si>
  <si>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</si>
  <si>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</si>
  <si>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</si>
  <si>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</si>
  <si>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</si>
  <si>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</si>
  <si>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</si>
  <si>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</si>
  <si>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</si>
  <si>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</si>
  <si>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</si>
  <si>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</si>
  <si>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</si>
  <si>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</si>
  <si>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</si>
  <si>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</si>
  <si>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</si>
  <si>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</si>
  <si>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</si>
  <si>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</si>
  <si>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</si>
  <si>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</si>
  <si>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</si>
  <si>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</si>
  <si>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</si>
  <si>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</si>
  <si>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</si>
  <si>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</si>
  <si>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</si>
  <si>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</si>
  <si>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</si>
  <si>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</si>
  <si>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</si>
  <si>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</si>
  <si>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</si>
  <si>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</si>
  <si>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</si>
  <si>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</si>
  <si>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</si>
  <si>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</si>
  <si>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</si>
  <si>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</si>
  <si>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</si>
  <si>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</si>
  <si>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</si>
  <si>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</si>
  <si>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</si>
  <si>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</si>
  <si>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</si>
  <si>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</si>
  <si>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</si>
  <si>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</si>
  <si>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</si>
  <si>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</si>
  <si>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</si>
  <si>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</si>
  <si>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</si>
  <si>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</si>
  <si>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</si>
  <si>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</si>
  <si>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</si>
  <si>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</si>
  <si>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</si>
  <si>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</si>
  <si>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</si>
  <si>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</si>
  <si>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</si>
  <si>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</si>
  <si>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</si>
  <si>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</si>
  <si>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</si>
  <si>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</si>
  <si>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</si>
  <si>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</si>
  <si>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</si>
  <si>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</si>
  <si>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</si>
  <si>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</si>
  <si>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</si>
  <si>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</si>
  <si>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</si>
  <si>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</si>
  <si>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</si>
  <si>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</si>
  <si>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</si>
  <si>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</si>
  <si>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</si>
  <si>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</si>
  <si>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</si>
  <si>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</si>
  <si>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</si>
  <si>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</si>
  <si>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</si>
  <si>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</si>
  <si>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</si>
  <si>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</si>
  <si>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</si>
  <si>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</si>
  <si>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</si>
  <si>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</si>
  <si>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</si>
  <si>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</si>
  <si>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</si>
  <si>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</si>
  <si>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</si>
  <si>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</si>
  <si>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</si>
  <si>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</si>
  <si>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</si>
  <si>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</si>
  <si>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</si>
  <si>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</si>
  <si>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</si>
  <si>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</si>
  <si>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</si>
  <si>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</si>
  <si>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</si>
  <si>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</si>
  <si>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</si>
  <si>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</si>
  <si>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</si>
  <si>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</si>
  <si>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</si>
  <si>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</si>
  <si>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</si>
  <si>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</si>
  <si>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</si>
  <si>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</si>
  <si>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</si>
  <si>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</si>
  <si>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</si>
  <si>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</si>
  <si>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</si>
  <si>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</si>
  <si>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</si>
  <si>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</si>
  <si>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</si>
  <si>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</si>
  <si>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</si>
  <si>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</si>
  <si>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</si>
  <si>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</si>
  <si>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</si>
  <si>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</si>
  <si>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</si>
  <si>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</si>
  <si>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</si>
  <si>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</si>
  <si>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</si>
  <si>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</si>
  <si>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</si>
  <si>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</si>
  <si>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</si>
  <si>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</si>
  <si>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</si>
  <si>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</si>
  <si>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</si>
  <si>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</si>
  <si>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</si>
  <si>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</si>
  <si>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</si>
  <si>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</si>
  <si>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</si>
  <si>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</si>
  <si>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</si>
  <si>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</si>
  <si>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</si>
  <si>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</si>
  <si>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</si>
  <si>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</si>
  <si>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</si>
  <si>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</si>
  <si>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</si>
  <si>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</si>
  <si>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</si>
  <si>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</si>
  <si>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</si>
  <si>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</si>
  <si>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</si>
  <si>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</si>
  <si>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</si>
  <si>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</si>
  <si>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</si>
  <si>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</si>
  <si>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</si>
  <si>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</si>
  <si>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</si>
  <si>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</si>
  <si>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</si>
  <si>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</si>
  <si>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</si>
  <si>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</si>
  <si>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</si>
  <si>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</si>
  <si>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</si>
  <si>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</si>
  <si>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</si>
  <si>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</si>
  <si>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</si>
  <si>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</si>
  <si>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</si>
  <si>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</si>
  <si>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</si>
  <si>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</si>
  <si>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</si>
  <si>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</si>
  <si>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</si>
  <si>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</si>
  <si>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</si>
  <si>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</si>
  <si>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</si>
  <si>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</si>
  <si>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</si>
  <si>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</si>
  <si>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</si>
  <si>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</si>
  <si>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</si>
  <si>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</si>
  <si>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</si>
  <si>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</si>
  <si>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</si>
  <si>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</si>
  <si>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</si>
  <si>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</si>
  <si>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</si>
  <si>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</si>
  <si>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</si>
  <si>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</si>
  <si>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</si>
  <si>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</si>
  <si>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</si>
  <si>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</si>
  <si>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</si>
  <si>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</si>
  <si>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</si>
  <si>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</si>
  <si>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</si>
  <si>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</si>
  <si>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</si>
  <si>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</si>
  <si>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</si>
  <si>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</si>
  <si>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</si>
  <si>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</si>
  <si>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</si>
  <si>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</si>
  <si>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</si>
  <si>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</si>
  <si>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</si>
  <si>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</si>
  <si>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</si>
  <si>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</si>
  <si>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</si>
  <si>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</si>
  <si>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</si>
  <si>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</si>
  <si>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</si>
  <si>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</si>
  <si>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</si>
  <si>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</si>
  <si>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</si>
  <si>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</si>
  <si>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</si>
  <si>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</si>
  <si>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</si>
  <si>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</si>
  <si>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</si>
  <si>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</si>
  <si>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</si>
  <si>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</si>
  <si>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</si>
  <si>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</si>
  <si>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</si>
  <si>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</si>
  <si>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</si>
  <si>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</si>
  <si>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</si>
  <si>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</si>
  <si>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</si>
  <si>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</si>
  <si>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</si>
  <si>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</si>
  <si>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</si>
  <si>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</si>
  <si>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</si>
  <si>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</si>
  <si>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</si>
  <si>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</si>
  <si>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</si>
  <si>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</si>
  <si>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</si>
  <si>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</si>
  <si>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</si>
  <si>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</si>
  <si>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</si>
  <si>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</si>
  <si>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</si>
  <si>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</si>
  <si>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</si>
  <si>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</si>
  <si>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</si>
  <si>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</si>
  <si>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</si>
  <si>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</si>
  <si>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</si>
  <si>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</si>
  <si>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</si>
  <si>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</si>
  <si>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</si>
  <si>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</si>
  <si>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</si>
  <si>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</si>
  <si>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</si>
  <si>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</si>
  <si>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</si>
  <si>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</si>
  <si>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</si>
  <si>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</si>
  <si>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</si>
  <si>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</si>
  <si>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</si>
  <si>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</si>
  <si>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</si>
  <si>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</si>
  <si>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</si>
  <si>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</si>
  <si>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</si>
  <si>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</si>
  <si>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</si>
  <si>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</si>
  <si>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</si>
  <si>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</si>
  <si>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</si>
  <si>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</si>
  <si>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</si>
  <si>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</si>
  <si>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</si>
  <si>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</si>
  <si>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</si>
  <si>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</si>
  <si>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</si>
  <si>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</si>
  <si>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</si>
  <si>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</si>
  <si>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</si>
  <si>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</si>
  <si>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</si>
  <si>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</si>
  <si>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</si>
  <si>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</si>
  <si>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</si>
  <si>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</si>
  <si>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</si>
  <si>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</si>
  <si>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</si>
  <si>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</si>
  <si>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</si>
  <si>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</si>
  <si>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</si>
  <si>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</si>
  <si>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</si>
  <si>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</si>
  <si>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</si>
  <si>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</si>
  <si>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</si>
  <si>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</si>
  <si>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</si>
  <si>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</si>
  <si>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</si>
  <si>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</si>
  <si>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</si>
  <si>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</si>
  <si>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</si>
  <si>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</si>
  <si>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</si>
  <si>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</si>
  <si>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</si>
  <si>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</si>
  <si>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</si>
  <si>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</si>
  <si>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</si>
  <si>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</si>
  <si>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</si>
  <si>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</si>
  <si>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</si>
  <si>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</si>
  <si>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</si>
  <si>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</si>
  <si>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</si>
  <si>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</si>
  <si>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</si>
  <si>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</si>
  <si>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</si>
  <si>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</si>
  <si>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</si>
  <si>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</si>
  <si>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</si>
  <si>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</si>
  <si>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</si>
  <si>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</si>
  <si>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</si>
  <si>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</si>
  <si>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</si>
  <si>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</si>
  <si>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</si>
  <si>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</si>
  <si>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</si>
  <si>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</si>
  <si>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</si>
  <si>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</si>
  <si>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</si>
  <si>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</si>
  <si>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</si>
  <si>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</si>
  <si>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</si>
  <si>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</si>
  <si>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</si>
  <si>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</si>
  <si>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</si>
  <si>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</si>
  <si>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</si>
  <si>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</si>
  <si>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</si>
  <si>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</si>
  <si>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</si>
  <si>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</si>
  <si>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</si>
  <si>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</si>
  <si>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</si>
  <si>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</si>
  <si>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</si>
  <si>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</si>
  <si>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</si>
  <si>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</si>
  <si>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</si>
  <si>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</si>
  <si>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</si>
  <si>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</si>
  <si>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</si>
  <si>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</si>
  <si>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</si>
  <si>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</si>
  <si>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</si>
  <si>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</si>
  <si>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</si>
  <si>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</si>
  <si>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</si>
  <si>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</si>
  <si>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</si>
  <si>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</si>
  <si>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</si>
  <si>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</si>
  <si>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</si>
  <si>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</si>
  <si>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</si>
  <si>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</si>
  <si>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</si>
  <si>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</si>
  <si>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</si>
  <si>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</si>
  <si>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</si>
  <si>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</si>
  <si>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</si>
  <si>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</si>
  <si>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</si>
  <si>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</si>
  <si>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</si>
  <si>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</si>
  <si>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</si>
  <si>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</si>
  <si>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</si>
  <si>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</si>
  <si>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</si>
  <si>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</si>
  <si>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</si>
  <si>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</si>
  <si>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</si>
  <si>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</si>
  <si>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</si>
  <si>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</si>
  <si>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</si>
  <si>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</si>
  <si>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</si>
  <si>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</si>
  <si>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</si>
  <si>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</si>
  <si>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</si>
  <si>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</si>
  <si>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</si>
  <si>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</si>
  <si>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</si>
  <si>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</si>
  <si>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</si>
  <si>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</si>
  <si>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</si>
  <si>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</si>
  <si>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</si>
  <si>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</si>
  <si>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</si>
  <si>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</si>
  <si>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</si>
  <si>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</si>
  <si>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</si>
  <si>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</si>
  <si>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</si>
  <si>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</si>
  <si>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</si>
  <si>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</si>
  <si>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</si>
  <si>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</si>
  <si>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</si>
  <si>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</si>
  <si>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</si>
  <si>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</si>
  <si>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</si>
  <si>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</si>
  <si>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</si>
  <si>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</si>
  <si>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</si>
  <si>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</si>
  <si>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</si>
  <si>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</si>
  <si>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</si>
  <si>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</si>
  <si>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</si>
  <si>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</si>
  <si>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</si>
  <si>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</si>
  <si>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</si>
  <si>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</si>
  <si>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</si>
  <si>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</si>
  <si>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</si>
  <si>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</si>
  <si>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</si>
  <si>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</si>
  <si>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</si>
  <si>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</si>
  <si>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</si>
  <si>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</si>
  <si>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</si>
  <si>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</si>
  <si>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</si>
  <si>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</si>
  <si>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</si>
  <si>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</si>
  <si>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</si>
  <si>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</si>
  <si>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</si>
  <si>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</si>
  <si>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</si>
  <si>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</si>
  <si>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</si>
  <si>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</si>
  <si>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</si>
  <si>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</si>
  <si>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</si>
  <si>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</si>
  <si>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</si>
  <si>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</si>
  <si>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</si>
  <si>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</si>
  <si>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</si>
  <si>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</si>
  <si>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</si>
  <si>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</si>
  <si>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</si>
  <si>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</si>
  <si>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</si>
  <si>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</si>
  <si>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</si>
  <si>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</si>
  <si>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</si>
  <si>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</si>
  <si>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</si>
  <si>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</si>
  <si>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</si>
  <si>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</si>
  <si>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</si>
  <si>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</si>
  <si>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</si>
  <si>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</si>
  <si>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</si>
  <si>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</si>
  <si>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</si>
  <si>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</si>
  <si>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</si>
  <si>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</si>
  <si>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</si>
  <si>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</si>
  <si>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</si>
  <si>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</si>
  <si>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</si>
  <si>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</si>
  <si>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</si>
  <si>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</si>
  <si>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</si>
  <si>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</si>
  <si>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</si>
  <si>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</si>
  <si>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</si>
  <si>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</si>
  <si>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</si>
  <si>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</si>
  <si>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</si>
  <si>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</si>
  <si>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</si>
  <si>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</si>
  <si>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</si>
  <si>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</si>
  <si>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</si>
  <si>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</si>
  <si>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</si>
  <si>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</si>
  <si>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</si>
  <si>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</si>
  <si>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</si>
  <si>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</si>
  <si>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</si>
  <si>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</si>
  <si>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</si>
  <si>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</si>
  <si>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</si>
  <si>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</si>
  <si>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</si>
  <si>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</si>
  <si>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</si>
  <si>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</si>
  <si>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</si>
  <si>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</si>
  <si>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</si>
  <si>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</si>
  <si>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</si>
  <si>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</si>
  <si>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</si>
  <si>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</si>
  <si>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</si>
  <si>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</si>
  <si>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</si>
  <si>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</si>
  <si>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</si>
  <si>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</si>
  <si>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</si>
  <si>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</si>
  <si>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</si>
  <si>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</si>
  <si>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</si>
  <si>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</si>
  <si>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</si>
  <si>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</si>
  <si>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</si>
  <si>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</si>
  <si>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</si>
  <si>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</si>
  <si>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</si>
  <si>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</si>
  <si>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</si>
  <si>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</si>
  <si>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</si>
  <si>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</si>
  <si>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</si>
  <si>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</si>
  <si>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</si>
  <si>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</si>
  <si>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</si>
  <si>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</si>
  <si>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</si>
  <si>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</si>
  <si>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</si>
  <si>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</si>
  <si>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</si>
  <si>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</si>
  <si>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</si>
  <si>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</si>
  <si>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</si>
  <si>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</si>
  <si>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</si>
  <si>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</si>
  <si>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</si>
  <si>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</si>
  <si>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</si>
  <si>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</si>
  <si>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</si>
  <si>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</si>
  <si>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</si>
  <si>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</si>
  <si>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</si>
  <si>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</si>
  <si>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</si>
  <si>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</si>
  <si>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</si>
  <si>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</si>
  <si>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</si>
  <si>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</si>
  <si>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</si>
  <si>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</si>
  <si>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</si>
  <si>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</si>
  <si>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</si>
  <si>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</si>
  <si>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</si>
  <si>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</si>
  <si>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</si>
  <si>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</si>
  <si>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</si>
  <si>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</si>
  <si>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</si>
  <si>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</si>
  <si>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</si>
  <si>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</si>
  <si>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</si>
  <si>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</si>
  <si>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</si>
  <si>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</si>
  <si>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</si>
  <si>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</si>
  <si>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</si>
  <si>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</si>
  <si>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</si>
  <si>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</si>
  <si>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</si>
  <si>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</si>
  <si>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</si>
  <si>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</si>
  <si>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</si>
  <si>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</si>
  <si>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</si>
  <si>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</si>
  <si>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</si>
  <si>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</si>
  <si>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</si>
  <si>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</si>
  <si>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</si>
  <si>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</si>
  <si>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</si>
  <si>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</si>
  <si>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</si>
  <si>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</si>
  <si>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</si>
  <si>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</si>
  <si>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</si>
  <si>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</si>
  <si>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</si>
  <si>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</si>
  <si>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</si>
  <si>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</si>
  <si>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</si>
  <si>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</si>
  <si>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</si>
  <si>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</si>
  <si>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</si>
  <si>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</si>
  <si>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</si>
  <si>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</si>
  <si>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</si>
  <si>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</si>
  <si>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</si>
  <si>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</si>
  <si>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</si>
  <si>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</si>
  <si>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</si>
  <si>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</si>
  <si>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</si>
  <si>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</si>
  <si>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</si>
  <si>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</si>
  <si>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</si>
  <si>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</si>
  <si>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</si>
  <si>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</si>
  <si>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</si>
  <si>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</si>
  <si>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</si>
  <si>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</si>
  <si>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</si>
  <si>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</si>
  <si>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</si>
  <si>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</si>
  <si>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</si>
  <si>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</si>
  <si>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</si>
  <si>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</si>
  <si>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</si>
  <si>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</si>
  <si>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</si>
  <si>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</si>
  <si>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</si>
  <si>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</si>
  <si>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</si>
  <si>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</si>
  <si>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</si>
  <si>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</si>
  <si>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</si>
  <si>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</si>
  <si>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</si>
  <si>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</si>
  <si>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</si>
  <si>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</si>
  <si>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</si>
  <si>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</si>
  <si>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</si>
  <si>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</si>
  <si>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</si>
  <si>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</si>
  <si>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</si>
  <si>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</si>
  <si>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</si>
  <si>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</si>
  <si>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</si>
  <si>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</si>
  <si>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</si>
  <si>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</si>
  <si>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</si>
  <si>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</si>
  <si>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</si>
  <si>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</si>
  <si>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</si>
  <si>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</si>
  <si>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</si>
  <si>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</si>
  <si>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</si>
  <si>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</si>
  <si>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</si>
  <si>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</si>
  <si>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</si>
  <si>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</si>
  <si>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</si>
  <si>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</si>
  <si>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</si>
  <si>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</si>
  <si>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</si>
  <si>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</si>
  <si>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</si>
  <si>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</si>
  <si>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</si>
  <si>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</si>
  <si>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</si>
  <si>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</si>
  <si>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</si>
  <si>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</si>
  <si>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</si>
  <si>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</si>
  <si>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</si>
  <si>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</si>
  <si>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</si>
  <si>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</si>
  <si>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</si>
  <si>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</si>
  <si>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</si>
  <si>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</si>
  <si>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</si>
  <si>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</si>
  <si>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</si>
  <si>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</si>
  <si>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</si>
  <si>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</si>
  <si>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</si>
  <si>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</si>
  <si>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</si>
  <si>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</si>
  <si>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</si>
  <si>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</si>
  <si>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</si>
  <si>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</si>
  <si>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</si>
  <si>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</si>
  <si>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</si>
  <si>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</si>
  <si>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</si>
  <si>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</si>
  <si>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</si>
  <si>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</si>
  <si>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</si>
  <si>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</si>
  <si>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</si>
  <si>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</si>
  <si>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</si>
  <si>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</si>
  <si>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</si>
  <si>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</si>
  <si>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</si>
  <si>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</si>
  <si>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</si>
  <si>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</si>
  <si>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</si>
  <si>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</si>
  <si>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</si>
  <si>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</si>
  <si>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</si>
  <si>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</si>
  <si>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</si>
  <si>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</si>
  <si>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</si>
  <si>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</si>
  <si>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</si>
  <si>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</si>
  <si>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</si>
  <si>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</si>
  <si>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</si>
  <si>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</si>
  <si>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</si>
  <si>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</si>
  <si>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</si>
  <si>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</si>
  <si>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</si>
  <si>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</si>
  <si>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</si>
  <si>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</si>
  <si>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</si>
  <si>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</si>
  <si>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</si>
  <si>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</si>
  <si>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</si>
  <si>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</si>
  <si>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</si>
  <si>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</si>
  <si>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</si>
  <si>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</si>
  <si>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</si>
  <si>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</si>
  <si>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</si>
  <si>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</si>
  <si>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</si>
  <si>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</si>
  <si>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</si>
  <si>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</si>
  <si>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</si>
  <si>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</si>
  <si>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</si>
  <si>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</si>
  <si>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</si>
  <si>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</si>
  <si>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</si>
  <si>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</si>
  <si>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</si>
  <si>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</si>
  <si>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</si>
  <si>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</si>
  <si>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</si>
  <si>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</si>
  <si>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</si>
  <si>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</si>
  <si>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</si>
  <si>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</si>
  <si>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</si>
  <si>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</si>
  <si>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</si>
  <si>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</si>
  <si>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</si>
  <si>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</si>
  <si>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</si>
  <si>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</si>
  <si>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</si>
  <si>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</si>
  <si>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</si>
  <si>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</si>
  <si>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</si>
  <si>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</si>
  <si>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</si>
  <si>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</si>
  <si>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</si>
  <si>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</si>
  <si>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</si>
  <si>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</si>
  <si>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</si>
  <si>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</si>
  <si>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</si>
  <si>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</si>
  <si>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</si>
  <si>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</si>
  <si>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</si>
  <si>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</si>
  <si>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</si>
  <si>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</si>
  <si>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</si>
  <si>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</si>
  <si>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</si>
  <si>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</si>
  <si>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</si>
  <si>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</si>
  <si>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</si>
  <si>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</si>
  <si>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</si>
  <si>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</si>
  <si>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</si>
  <si>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</si>
  <si>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</si>
  <si>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</si>
  <si>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</si>
  <si>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</si>
  <si>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</si>
  <si>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</si>
  <si>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</si>
  <si>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</si>
  <si>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</si>
  <si>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</si>
  <si>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</si>
  <si>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</si>
  <si>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</si>
  <si>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</si>
  <si>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</si>
  <si>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</si>
  <si>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</si>
  <si>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</si>
  <si>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</si>
  <si>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</si>
  <si>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</si>
  <si>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</si>
  <si>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</si>
  <si>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</si>
  <si>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</si>
  <si>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</si>
  <si>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</si>
  <si>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</si>
  <si>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</si>
  <si>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</si>
  <si>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</si>
  <si>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</si>
  <si>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</si>
  <si>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</si>
  <si>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</si>
  <si>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</si>
  <si>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</si>
  <si>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</si>
  <si>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</si>
  <si>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</si>
  <si>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</si>
  <si>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</si>
  <si>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</si>
  <si>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</si>
  <si>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</si>
  <si>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</si>
  <si>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</si>
  <si>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</si>
  <si>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</si>
  <si>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</si>
  <si>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</si>
  <si>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</si>
  <si>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</si>
  <si>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</si>
  <si>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</si>
  <si>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</si>
  <si>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</si>
  <si>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</si>
  <si>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</si>
  <si>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</si>
  <si>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</si>
  <si>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</si>
  <si>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</si>
  <si>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</si>
  <si>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</si>
  <si>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</si>
  <si>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</si>
  <si>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</si>
  <si>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</si>
  <si>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</si>
  <si>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</si>
  <si>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</si>
  <si>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</si>
  <si>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</si>
  <si>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</si>
  <si>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</si>
  <si>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</si>
  <si>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</si>
  <si>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</si>
  <si>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</si>
  <si>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</si>
  <si>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</si>
  <si>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</si>
  <si>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</si>
  <si>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</si>
  <si>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</si>
  <si>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</si>
  <si>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</si>
  <si>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</si>
  <si>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</si>
  <si>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</si>
  <si>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</si>
  <si>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</si>
  <si>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</si>
  <si>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</si>
  <si>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</si>
  <si>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</si>
  <si>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</si>
  <si>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</si>
  <si>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</si>
  <si>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</si>
  <si>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</si>
  <si>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</si>
  <si>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</si>
  <si>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</si>
  <si>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</si>
  <si>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</si>
  <si>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</si>
  <si>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</si>
  <si>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</si>
  <si>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</si>
  <si>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</si>
  <si>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</si>
  <si>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</si>
  <si>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</si>
  <si>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</si>
  <si>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</si>
  <si>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</si>
  <si>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</si>
  <si>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</si>
  <si>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</si>
  <si>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</si>
  <si>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</si>
  <si>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</si>
  <si>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</si>
  <si>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</si>
  <si>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</si>
  <si>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</si>
  <si>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</si>
  <si>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</si>
  <si>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</si>
  <si>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</si>
  <si>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</si>
  <si>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</si>
  <si>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</si>
  <si>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</si>
  <si>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</si>
  <si>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</si>
  <si>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</si>
  <si>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</si>
  <si>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</si>
  <si>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</si>
  <si>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</si>
  <si>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</si>
  <si>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</si>
  <si>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</si>
  <si>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</si>
  <si>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</si>
  <si>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</si>
  <si>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</si>
  <si>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</si>
  <si>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</si>
  <si>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</si>
  <si>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</si>
  <si>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</si>
  <si>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</si>
  <si>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</si>
  <si>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</si>
  <si>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</si>
  <si>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</si>
  <si>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</si>
  <si>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</si>
  <si>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</si>
  <si>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</si>
  <si>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</si>
  <si>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</si>
  <si>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</si>
  <si>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</si>
  <si>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</si>
  <si>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</si>
  <si>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</si>
  <si>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</si>
  <si>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</si>
  <si>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</si>
  <si>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</si>
  <si>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</si>
  <si>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</si>
  <si>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</si>
  <si>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</si>
  <si>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</si>
  <si>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</si>
  <si>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</si>
  <si>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</si>
  <si>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</si>
  <si>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</si>
  <si>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</si>
  <si>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</si>
  <si>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</si>
  <si>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</si>
  <si>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</si>
  <si>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</si>
  <si>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</si>
  <si>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</si>
  <si>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</si>
  <si>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</si>
  <si>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</si>
  <si>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</si>
  <si>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</si>
  <si>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</si>
  <si>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</si>
  <si>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</si>
  <si>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</si>
  <si>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</si>
  <si>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</si>
  <si>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</si>
  <si>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</si>
  <si>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</si>
  <si>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</si>
  <si>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</si>
  <si>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</si>
  <si>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</si>
  <si>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</si>
  <si>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</si>
  <si>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</si>
  <si>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</si>
  <si>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</si>
  <si>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</si>
  <si>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</si>
  <si>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</si>
  <si>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</si>
  <si>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</si>
  <si>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</si>
  <si>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</si>
  <si>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</si>
  <si>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</si>
  <si>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</si>
  <si>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</si>
  <si>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</si>
  <si>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</si>
  <si>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</si>
  <si>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</si>
  <si>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</si>
  <si>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</si>
  <si>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</si>
  <si>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</si>
  <si>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</si>
  <si>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</si>
  <si>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</si>
  <si>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</si>
  <si>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</si>
  <si>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</si>
  <si>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</si>
  <si>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</si>
  <si>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</si>
  <si>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</si>
  <si>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</si>
  <si>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</si>
  <si>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</si>
  <si>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</si>
  <si>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</si>
  <si>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</si>
  <si>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</si>
  <si>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</si>
  <si>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</si>
  <si>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</si>
  <si>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</si>
  <si>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</si>
  <si>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</si>
  <si>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</si>
  <si>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</si>
  <si>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</si>
  <si>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</si>
  <si>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</si>
  <si>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</si>
  <si>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</si>
  <si>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</si>
  <si>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</si>
  <si>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</si>
  <si>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</si>
  <si>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</si>
  <si>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</si>
  <si>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</si>
  <si>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</si>
  <si>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</si>
  <si>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</si>
  <si>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</si>
  <si>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</si>
  <si>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</si>
  <si>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</si>
  <si>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</si>
  <si>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</si>
  <si>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</si>
  <si>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</si>
  <si>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</si>
  <si>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</si>
  <si>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</si>
  <si>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</si>
  <si>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</si>
  <si>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</si>
  <si>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</si>
  <si>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</si>
  <si>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</si>
  <si>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</si>
  <si>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</si>
  <si>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</si>
  <si>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</si>
  <si>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</si>
  <si>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</si>
  <si>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</si>
  <si>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</si>
  <si>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</si>
  <si>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</si>
  <si>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</si>
  <si>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</si>
  <si>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</si>
  <si>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</si>
  <si>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</si>
  <si>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</si>
  <si>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</si>
  <si>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</si>
  <si>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</si>
  <si>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</si>
  <si>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</si>
  <si>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</si>
  <si>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</si>
  <si>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</si>
  <si>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</si>
  <si>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</si>
  <si>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</si>
  <si>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</si>
  <si>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</si>
  <si>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</si>
  <si>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</si>
  <si>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</si>
  <si>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</si>
  <si>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</si>
  <si>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</si>
  <si>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</si>
  <si>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</si>
  <si>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</si>
  <si>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</si>
  <si>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</si>
  <si>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</si>
  <si>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</si>
  <si>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</si>
  <si>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</si>
  <si>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</si>
  <si>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</si>
  <si>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</si>
  <si>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</si>
  <si>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</si>
  <si>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</si>
  <si>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</si>
  <si>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</si>
  <si>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</si>
  <si>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</si>
  <si>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</si>
  <si>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</si>
  <si>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</si>
  <si>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</si>
  <si>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</si>
  <si>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</si>
  <si>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</si>
  <si>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</si>
  <si>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</si>
  <si>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</si>
  <si>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</si>
  <si>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</si>
  <si>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</si>
  <si>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</si>
  <si>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</si>
  <si>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</si>
  <si>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</si>
  <si>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</si>
  <si>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</si>
  <si>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</si>
  <si>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</si>
  <si>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</si>
  <si>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</si>
  <si>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</si>
  <si>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</si>
  <si>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</si>
  <si>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</si>
  <si>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</si>
  <si>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</si>
  <si>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</si>
  <si>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</si>
  <si>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</si>
  <si>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</si>
  <si>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</si>
  <si>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</si>
  <si>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</si>
  <si>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</si>
  <si>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</si>
  <si>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</si>
  <si>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</si>
  <si>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</si>
  <si>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</si>
  <si>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</si>
  <si>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</si>
  <si>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</si>
  <si>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</si>
  <si>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</si>
  <si>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</si>
  <si>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</si>
  <si>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</si>
  <si>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</si>
  <si>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</si>
  <si>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</si>
  <si>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</si>
  <si>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</si>
  <si>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</si>
  <si>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</si>
  <si>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</si>
  <si>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</si>
  <si>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</si>
  <si>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</si>
  <si>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</si>
  <si>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</si>
  <si>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</si>
  <si>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</si>
  <si>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</si>
  <si>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</si>
  <si>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</si>
  <si>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</si>
  <si>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</si>
  <si>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</si>
  <si>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</si>
  <si>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</si>
  <si>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</si>
  <si>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</si>
  <si>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</si>
  <si>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</si>
  <si>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</si>
  <si>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</si>
  <si>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</si>
  <si>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</si>
  <si>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</si>
  <si>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</si>
  <si>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</si>
  <si>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</si>
  <si>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</si>
  <si>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</si>
  <si>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</si>
  <si>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</si>
  <si>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</si>
  <si>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</si>
  <si>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</si>
  <si>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</si>
  <si>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</si>
  <si>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</si>
  <si>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</si>
  <si>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</si>
  <si>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</si>
  <si>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</si>
  <si>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</si>
  <si>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</si>
  <si>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</si>
  <si>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</si>
  <si>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</si>
  <si>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</si>
  <si>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</si>
  <si>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</si>
  <si>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</si>
  <si>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</si>
  <si>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</si>
  <si>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</si>
  <si>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</si>
  <si>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</si>
  <si>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</si>
  <si>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</si>
  <si>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</si>
  <si>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</si>
  <si>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</si>
  <si>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</si>
  <si>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</si>
  <si>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</si>
  <si>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</si>
  <si>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</si>
  <si>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</si>
  <si>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</si>
  <si>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</si>
  <si>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</si>
  <si>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</si>
  <si>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</si>
  <si>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</si>
  <si>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</si>
  <si>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</si>
  <si>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</si>
  <si>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</si>
  <si>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</si>
  <si>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</si>
  <si>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</si>
  <si>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</si>
  <si>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</si>
  <si>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</si>
  <si>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</si>
  <si>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</si>
  <si>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</si>
  <si>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</si>
  <si>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</si>
  <si>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</si>
  <si>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</si>
  <si>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</si>
  <si>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</si>
  <si>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</si>
  <si>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</si>
  <si>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</si>
  <si>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</si>
  <si>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</si>
  <si>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</si>
  <si>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</si>
  <si>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</si>
  <si>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</si>
  <si>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</si>
  <si>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</si>
  <si>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</si>
  <si>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</si>
  <si>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</si>
  <si>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</si>
  <si>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</si>
  <si>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</si>
  <si>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</si>
  <si>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</si>
  <si>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</si>
  <si>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</si>
  <si>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</si>
  <si>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</si>
  <si>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</si>
  <si>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</si>
  <si>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</si>
  <si>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</si>
  <si>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</si>
  <si>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</si>
  <si>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</si>
  <si>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</si>
  <si>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</si>
  <si>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</si>
  <si>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</si>
  <si>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</si>
  <si>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</si>
  <si>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</si>
  <si>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</si>
  <si>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</si>
  <si>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</si>
  <si>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</si>
  <si>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</si>
  <si>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</si>
  <si>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</si>
  <si>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</si>
  <si>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</si>
  <si>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</si>
  <si>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</si>
  <si>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</si>
  <si>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</si>
  <si>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</si>
  <si>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</si>
  <si>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</si>
  <si>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</si>
  <si>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</si>
  <si>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</si>
  <si>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</si>
  <si>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</si>
  <si>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</si>
  <si>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</si>
  <si>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</si>
  <si>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</si>
  <si>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</si>
  <si>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</si>
  <si>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</si>
  <si>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</si>
  <si>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</si>
  <si>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</si>
  <si>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</si>
  <si>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</si>
  <si>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</si>
  <si>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</si>
  <si>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</si>
  <si>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</si>
  <si>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</si>
  <si>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</si>
  <si>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</si>
  <si>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</si>
  <si>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</si>
  <si>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</si>
  <si>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</si>
  <si>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</si>
  <si>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</si>
  <si>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</si>
  <si>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</si>
  <si>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</si>
  <si>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</si>
  <si>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</si>
  <si>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</si>
  <si>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</si>
  <si>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</si>
  <si>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</si>
  <si>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</si>
  <si>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</si>
  <si>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</si>
  <si>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</si>
  <si>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</si>
  <si>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</si>
  <si>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</si>
  <si>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</si>
  <si>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</si>
  <si>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</si>
  <si>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</si>
  <si>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</si>
  <si>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</si>
  <si>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</si>
  <si>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</si>
  <si>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</si>
  <si>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</si>
  <si>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</si>
  <si>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</si>
  <si>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</si>
  <si>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</si>
  <si>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</si>
  <si>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</si>
  <si>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</si>
  <si>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</si>
  <si>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</si>
  <si>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</si>
  <si>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</si>
  <si>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</si>
  <si>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</si>
  <si>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</si>
  <si>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</si>
  <si>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</si>
  <si>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</si>
  <si>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</si>
  <si>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</si>
  <si>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</si>
  <si>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</si>
  <si>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</si>
  <si>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</si>
  <si>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</si>
  <si>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</si>
  <si>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</si>
  <si>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</si>
  <si>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</si>
  <si>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</si>
  <si>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</si>
  <si>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</si>
  <si>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</si>
  <si>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</si>
  <si>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</si>
  <si>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</si>
  <si>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</si>
  <si>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</si>
  <si>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</si>
  <si>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</si>
  <si>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</si>
  <si>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</si>
  <si>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</si>
  <si>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</si>
  <si>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</si>
  <si>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</si>
  <si>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</si>
  <si>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</si>
  <si>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</si>
  <si>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</si>
  <si>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</si>
  <si>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</si>
  <si>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</si>
  <si>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</si>
  <si>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</si>
  <si>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</si>
  <si>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</si>
  <si>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</si>
  <si>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</si>
  <si>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</si>
  <si>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</si>
  <si>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</si>
  <si>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</si>
  <si>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</si>
  <si>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</si>
  <si>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</si>
  <si>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</si>
  <si>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</si>
  <si>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</si>
  <si>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</si>
  <si>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</si>
  <si>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</si>
  <si>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</si>
  <si>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</si>
  <si>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</si>
  <si>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</si>
  <si>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</si>
  <si>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</si>
  <si>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</si>
  <si>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</si>
  <si>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</si>
  <si>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</si>
  <si>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</si>
  <si>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</si>
  <si>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</si>
  <si>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</si>
  <si>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</si>
  <si>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</si>
  <si>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</si>
  <si>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</si>
  <si>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</si>
  <si>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</si>
  <si>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</si>
  <si>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</si>
  <si>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</si>
  <si>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</si>
  <si>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</si>
  <si>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</si>
  <si>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</si>
  <si>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</si>
  <si>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</si>
  <si>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</si>
  <si>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</si>
  <si>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</si>
  <si>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</si>
  <si>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</si>
  <si>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</si>
  <si>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</si>
  <si>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</si>
  <si>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</si>
  <si>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</si>
  <si>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</si>
  <si>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</si>
  <si>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</si>
  <si>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</si>
  <si>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</si>
  <si>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</si>
  <si>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</si>
  <si>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</si>
  <si>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</si>
  <si>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</si>
  <si>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</si>
  <si>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</si>
  <si>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</si>
  <si>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</si>
  <si>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</si>
  <si>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</si>
  <si>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</si>
  <si>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</si>
  <si>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</si>
  <si>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</si>
  <si>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</si>
  <si>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</si>
  <si>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</si>
  <si>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</si>
  <si>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</si>
  <si>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</si>
  <si>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</si>
  <si>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</si>
  <si>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</si>
  <si>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</si>
  <si>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</si>
  <si>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</si>
  <si>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</si>
  <si>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</si>
  <si>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</si>
  <si>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</si>
  <si>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</si>
  <si>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</si>
  <si>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</si>
  <si>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</si>
  <si>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</si>
  <si>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</si>
  <si>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</si>
  <si>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</si>
  <si>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</si>
  <si>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</si>
  <si>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</si>
  <si>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</si>
  <si>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</si>
  <si>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</si>
  <si>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</si>
  <si>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</si>
  <si>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</si>
  <si>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</si>
  <si>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</si>
  <si>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</si>
  <si>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</si>
  <si>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</si>
  <si>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</si>
  <si>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</si>
  <si>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</si>
  <si>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</si>
  <si>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</si>
  <si>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</si>
  <si>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</si>
  <si>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</si>
  <si>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</si>
  <si>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</si>
  <si>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</si>
  <si>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</si>
  <si>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</si>
  <si>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</si>
  <si>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</si>
  <si>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</si>
  <si>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</si>
  <si>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</si>
  <si>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</si>
  <si>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</si>
  <si>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</si>
  <si>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</si>
  <si>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</si>
  <si>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</si>
  <si>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</si>
  <si>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</si>
  <si>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</si>
  <si>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</si>
  <si>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</si>
  <si>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</si>
  <si>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</si>
  <si>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</si>
  <si>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</si>
  <si>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</si>
  <si>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</si>
  <si>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</si>
  <si>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</si>
  <si>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</si>
  <si>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</si>
  <si>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</si>
  <si>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</si>
  <si>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</si>
  <si>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</si>
  <si>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</si>
  <si>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</si>
  <si>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</si>
  <si>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</si>
  <si>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</si>
  <si>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</si>
  <si>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</si>
  <si>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</si>
  <si>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</si>
  <si>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</si>
  <si>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</si>
  <si>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</si>
  <si>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</si>
  <si>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</si>
  <si>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</si>
  <si>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</si>
  <si>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</si>
  <si>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</si>
  <si>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</si>
  <si>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</si>
  <si>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</si>
  <si>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</si>
  <si>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</si>
  <si>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</si>
  <si>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</si>
  <si>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</si>
  <si>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</si>
  <si>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</si>
  <si>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</si>
  <si>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</si>
  <si>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</si>
  <si>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</si>
  <si>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</si>
  <si>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</si>
  <si>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</si>
  <si>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</si>
  <si>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</si>
  <si>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</si>
  <si>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</si>
  <si>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</si>
  <si>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</si>
  <si>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</si>
  <si>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</si>
  <si>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</si>
  <si>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</si>
  <si>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</si>
  <si>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</si>
  <si>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</si>
  <si>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</si>
  <si>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</si>
  <si>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</si>
  <si>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</si>
  <si>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</si>
  <si>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</si>
  <si>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</si>
  <si>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</si>
  <si>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</si>
  <si>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</si>
  <si>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</si>
  <si>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</si>
  <si>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</si>
  <si>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</si>
  <si>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</si>
  <si>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</si>
  <si>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</si>
  <si>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</si>
  <si>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</si>
  <si>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</si>
  <si>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</si>
  <si>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</si>
  <si>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</si>
  <si>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</si>
  <si>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</si>
  <si>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</si>
  <si>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</si>
  <si>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</si>
  <si>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</si>
  <si>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</si>
  <si>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</si>
  <si>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</si>
  <si>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</si>
  <si>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</si>
  <si>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</si>
  <si>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</si>
  <si>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</si>
  <si>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</si>
  <si>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</si>
  <si>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</si>
  <si>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</si>
  <si>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</si>
  <si>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</si>
  <si>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</si>
  <si>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</si>
  <si>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</si>
  <si>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</si>
  <si>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</si>
  <si>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</si>
  <si>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</si>
  <si>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</si>
  <si>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</si>
  <si>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</si>
  <si>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</si>
  <si>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</si>
  <si>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</si>
  <si>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</si>
  <si>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</si>
  <si>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</si>
  <si>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</si>
  <si>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</si>
  <si>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</si>
  <si>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</si>
  <si>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</si>
  <si>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</si>
  <si>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</si>
  <si>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</si>
  <si>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</si>
  <si>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</si>
  <si>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</si>
  <si>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</si>
  <si>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</si>
  <si>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</si>
  <si>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</si>
  <si>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</si>
  <si>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</si>
  <si>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</si>
  <si>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</si>
  <si>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</si>
  <si>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</si>
  <si>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</si>
  <si>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</si>
  <si>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</si>
  <si>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</si>
  <si>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</si>
  <si>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</si>
  <si>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</si>
  <si>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</si>
  <si>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</si>
  <si>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</si>
  <si>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</si>
  <si>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</si>
  <si>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</si>
  <si>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</si>
  <si>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</si>
  <si>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</si>
  <si>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</si>
  <si>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</si>
  <si>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</si>
  <si>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</si>
  <si>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</si>
  <si>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</si>
  <si>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</si>
  <si>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</si>
  <si>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</si>
  <si>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</si>
  <si>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</si>
  <si>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</si>
  <si>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</si>
  <si>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</si>
  <si>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</si>
  <si>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</si>
  <si>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</si>
  <si>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</si>
  <si>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</si>
  <si>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</si>
  <si>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</si>
  <si>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</si>
  <si>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</si>
  <si>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</si>
  <si>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</si>
  <si>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</si>
  <si>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</si>
  <si>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</si>
  <si>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</si>
  <si>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</si>
  <si>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</si>
  <si>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</si>
  <si>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</si>
  <si>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</si>
  <si>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</si>
  <si>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</si>
  <si>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</si>
  <si>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</si>
  <si>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</si>
  <si>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</si>
  <si>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</si>
  <si>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</si>
  <si>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</si>
  <si>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</si>
  <si>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</si>
  <si>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</si>
  <si>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</si>
  <si>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</si>
  <si>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</si>
  <si>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</si>
  <si>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</si>
  <si>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</si>
  <si>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</si>
  <si>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</si>
  <si>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</si>
  <si>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</si>
  <si>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</si>
  <si>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</si>
  <si>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</si>
  <si>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</si>
  <si>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</si>
  <si>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</si>
  <si>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</si>
  <si>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</si>
  <si>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</si>
  <si>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</si>
  <si>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</si>
  <si>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</si>
  <si>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</si>
  <si>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</si>
  <si>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</si>
  <si>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</si>
  <si>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</si>
  <si>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</si>
  <si>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</si>
  <si>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</si>
  <si>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</si>
  <si>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</si>
  <si>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</si>
  <si>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</si>
  <si>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</si>
  <si>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</si>
  <si>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</si>
  <si>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</si>
  <si>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</si>
  <si>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</si>
  <si>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</si>
  <si>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</si>
  <si>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</si>
  <si>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</si>
  <si>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</si>
  <si>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</si>
  <si>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</si>
  <si>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</si>
  <si>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</si>
  <si>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</si>
  <si>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</si>
  <si>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</si>
  <si>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</si>
  <si>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</si>
  <si>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</si>
  <si>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</si>
  <si>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</si>
  <si>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</si>
  <si>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</si>
  <si>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</si>
  <si>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</si>
  <si>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</si>
  <si>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</si>
  <si>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</si>
  <si>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</si>
  <si>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</si>
  <si>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</si>
  <si>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</si>
  <si>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</si>
  <si>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</si>
  <si>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</si>
  <si>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</si>
  <si>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</si>
  <si>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</si>
  <si>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</si>
  <si>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</si>
  <si>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</si>
  <si>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</si>
  <si>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</si>
  <si>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</si>
  <si>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</si>
  <si>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</si>
  <si>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</si>
  <si>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</si>
  <si>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</si>
  <si>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</si>
  <si>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</si>
  <si>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</si>
  <si>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</si>
  <si>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</si>
  <si>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</si>
  <si>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</si>
  <si>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</si>
  <si>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</si>
  <si>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</si>
  <si>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</si>
  <si>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</si>
  <si>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</si>
  <si>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</si>
  <si>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</si>
  <si>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</si>
  <si>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</si>
  <si>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</si>
  <si>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</si>
  <si>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</si>
  <si>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</si>
  <si>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</si>
  <si>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</si>
  <si>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</si>
  <si>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</si>
  <si>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</si>
  <si>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</si>
  <si>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</si>
  <si>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</si>
  <si>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</si>
  <si>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</si>
  <si>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</si>
  <si>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</si>
  <si>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</si>
  <si>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</si>
  <si>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</si>
  <si>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</si>
  <si>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</si>
  <si>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</si>
  <si>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</si>
  <si>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</si>
  <si>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</si>
  <si>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</si>
  <si>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</si>
  <si>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</si>
  <si>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</si>
  <si>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</si>
  <si>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</si>
  <si>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</si>
  <si>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</si>
  <si>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</si>
  <si>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</si>
  <si>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</si>
  <si>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</si>
  <si>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</si>
  <si>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</si>
  <si>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</si>
  <si>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</si>
  <si>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</si>
  <si>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</si>
  <si>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</si>
  <si>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</si>
  <si>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</si>
  <si>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</si>
  <si>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</si>
  <si>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</si>
  <si>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</si>
  <si>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</si>
  <si>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</si>
  <si>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</si>
  <si>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</si>
  <si>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</si>
  <si>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</si>
  <si>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</si>
  <si>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</si>
  <si>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</si>
  <si>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</si>
  <si>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</si>
  <si>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</si>
  <si>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</si>
  <si>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</si>
  <si>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</si>
  <si>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</si>
  <si>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</si>
  <si>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</si>
  <si>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</si>
  <si>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</si>
  <si>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</si>
  <si>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</si>
  <si>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</si>
  <si>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</si>
  <si>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</si>
  <si>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</si>
  <si>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</si>
  <si>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</si>
  <si>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</si>
  <si>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</si>
  <si>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</si>
  <si>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</si>
  <si>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</si>
  <si>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</si>
  <si>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</si>
  <si>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</si>
  <si>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</si>
  <si>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</si>
  <si>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</si>
  <si>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</si>
  <si>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</si>
  <si>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</si>
  <si>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</si>
  <si>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</si>
  <si>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</si>
  <si>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</si>
  <si>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</si>
  <si>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</si>
  <si>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</si>
  <si>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</si>
  <si>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</si>
  <si>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</si>
  <si>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</si>
  <si>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</si>
  <si>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</si>
  <si>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</si>
  <si>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</si>
  <si>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</si>
  <si>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</si>
  <si>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</si>
  <si>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</si>
  <si>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</si>
  <si>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</si>
  <si>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</si>
  <si>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</si>
  <si>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</si>
  <si>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</si>
  <si>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</si>
  <si>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</si>
  <si>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</si>
  <si>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</si>
  <si>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</si>
  <si>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</si>
  <si>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</si>
  <si>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</si>
  <si>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</si>
  <si>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</si>
  <si>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</si>
  <si>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</si>
  <si>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</si>
  <si>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</si>
  <si>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</si>
  <si>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</si>
  <si>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</si>
  <si>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</si>
  <si>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</si>
  <si>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</si>
  <si>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</si>
  <si>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</si>
  <si>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</si>
  <si>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</si>
  <si>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</si>
  <si>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</si>
  <si>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</si>
  <si>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</si>
  <si>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</si>
  <si>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</si>
  <si>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</si>
  <si>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</si>
  <si>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</si>
  <si>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</si>
  <si>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</si>
  <si>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</si>
  <si>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</si>
  <si>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</si>
  <si>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</si>
  <si>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</si>
  <si>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</si>
  <si>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</si>
  <si>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</si>
  <si>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</si>
  <si>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</si>
  <si>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</si>
  <si>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</si>
  <si>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</si>
  <si>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</si>
  <si>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</si>
  <si>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</si>
  <si>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</si>
  <si>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</si>
  <si>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</si>
  <si>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</si>
  <si>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</si>
  <si>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</si>
  <si>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</si>
  <si>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</si>
  <si>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</si>
  <si>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</si>
  <si>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</si>
  <si>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</si>
  <si>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</si>
  <si>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</si>
  <si>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</si>
  <si>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</si>
  <si>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</si>
  <si>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</si>
  <si>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</si>
  <si>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</si>
  <si>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</si>
  <si>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</si>
  <si>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</si>
  <si>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</si>
  <si>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</si>
  <si>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</si>
  <si>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</si>
  <si>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</si>
  <si>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</si>
  <si>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</si>
  <si>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</si>
  <si>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</si>
  <si>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</si>
  <si>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</si>
  <si>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</si>
  <si>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</si>
  <si>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</si>
  <si>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</si>
  <si>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</si>
  <si>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</si>
  <si>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</si>
  <si>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</si>
  <si>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</si>
  <si>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</si>
  <si>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</si>
  <si>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</si>
  <si>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</si>
  <si>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</si>
  <si>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</si>
  <si>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</si>
  <si>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</si>
  <si>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</si>
  <si>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</si>
  <si>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</si>
  <si>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</si>
  <si>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</si>
  <si>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</si>
  <si>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</si>
  <si>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</si>
  <si>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</si>
  <si>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</si>
  <si>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</si>
  <si>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</si>
  <si>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</si>
  <si>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</si>
  <si>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</si>
  <si>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</si>
  <si>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</si>
  <si>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</si>
  <si>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</si>
  <si>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</si>
  <si>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</si>
  <si>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</si>
  <si>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</si>
  <si>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</si>
  <si>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</si>
  <si>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</si>
  <si>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</si>
  <si>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</si>
  <si>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</si>
  <si>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</si>
  <si>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</si>
  <si>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</si>
  <si>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</si>
  <si>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</si>
  <si>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</si>
  <si>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</si>
  <si>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</si>
  <si>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</si>
  <si>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</si>
  <si>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</si>
  <si>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</si>
  <si>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</si>
  <si>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</si>
  <si>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</si>
  <si>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</si>
  <si>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</si>
  <si>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</si>
  <si>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</si>
  <si>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</si>
  <si>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</si>
  <si>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</si>
  <si>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</si>
  <si>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</si>
  <si>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</si>
  <si>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</si>
  <si>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</si>
  <si>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</si>
  <si>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</si>
  <si>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</si>
  <si>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</si>
  <si>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</si>
  <si>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</si>
  <si>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</si>
  <si>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</si>
  <si>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</si>
  <si>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</si>
  <si>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</si>
  <si>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</si>
  <si>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</si>
  <si>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</si>
  <si>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</si>
  <si>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</si>
  <si>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</si>
  <si>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</si>
  <si>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</si>
  <si>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</si>
  <si>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</si>
  <si>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</si>
  <si>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</si>
  <si>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</si>
  <si>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</si>
  <si>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</si>
  <si>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</si>
  <si>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</si>
  <si>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</si>
  <si>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</si>
  <si>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</si>
  <si>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</si>
  <si>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</si>
  <si>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</si>
  <si>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</si>
  <si>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</si>
  <si>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</si>
  <si>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</si>
  <si>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</si>
  <si>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</si>
  <si>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</si>
  <si>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</si>
  <si>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</si>
  <si>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</si>
  <si>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</si>
  <si>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</si>
  <si>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</si>
  <si>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</si>
  <si>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</si>
  <si>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</si>
  <si>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</si>
  <si>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</si>
  <si>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</si>
  <si>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</si>
  <si>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</si>
  <si>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</si>
  <si>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</si>
  <si>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</si>
  <si>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</si>
  <si>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</si>
  <si>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</si>
  <si>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</si>
  <si>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</si>
  <si>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</si>
  <si>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</si>
  <si>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</si>
  <si>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</si>
  <si>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</si>
  <si>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</si>
  <si>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</si>
  <si>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</si>
  <si>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</si>
  <si>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</si>
  <si>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</si>
  <si>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</si>
  <si>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</si>
  <si>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</si>
  <si>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</si>
  <si>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</si>
  <si>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</si>
  <si>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</si>
  <si>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</si>
  <si>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</si>
  <si>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</si>
  <si>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</si>
  <si>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</si>
  <si>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</si>
  <si>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</si>
  <si>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</si>
  <si>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</si>
  <si>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</si>
  <si>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</si>
  <si>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</si>
  <si>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</si>
  <si>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</si>
  <si>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</si>
  <si>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</si>
  <si>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</si>
  <si>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</si>
  <si>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</si>
  <si>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</si>
  <si>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</si>
  <si>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</si>
  <si>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</si>
  <si>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</si>
  <si>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</si>
  <si>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</si>
  <si>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</si>
  <si>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</si>
  <si>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</si>
  <si>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</si>
  <si>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</si>
  <si>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</si>
  <si>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</si>
  <si>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</si>
  <si>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</si>
  <si>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</si>
  <si>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</si>
  <si>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</si>
  <si>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</si>
  <si>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</si>
  <si>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</si>
  <si>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</si>
  <si>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</si>
  <si>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</si>
  <si>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</si>
  <si>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</si>
  <si>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</si>
  <si>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</si>
  <si>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</si>
  <si>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</si>
  <si>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</si>
  <si>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</si>
  <si>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</si>
  <si>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</si>
  <si>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</si>
  <si>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</si>
  <si>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</si>
  <si>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</si>
  <si>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</si>
  <si>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</si>
  <si>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</si>
  <si>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</si>
  <si>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</si>
  <si>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</si>
  <si>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</si>
  <si>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</si>
  <si>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</si>
  <si>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</si>
  <si>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</si>
  <si>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</si>
  <si>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</si>
  <si>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</si>
  <si>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</si>
  <si>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</si>
  <si>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</si>
  <si>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</si>
  <si>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</si>
  <si>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</si>
  <si>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</si>
  <si>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</si>
  <si>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</si>
  <si>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</si>
  <si>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</si>
  <si>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</si>
  <si>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</si>
  <si>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</si>
  <si>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</si>
  <si>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</si>
  <si>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</si>
  <si>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</si>
  <si>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</si>
  <si>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</si>
  <si>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</si>
  <si>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</si>
  <si>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</si>
  <si>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</si>
  <si>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</si>
  <si>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</si>
  <si>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</si>
  <si>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</si>
  <si>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</si>
  <si>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</si>
  <si>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</si>
  <si>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</si>
  <si>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</si>
  <si>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</si>
  <si>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</si>
  <si>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</si>
  <si>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</si>
  <si>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</si>
  <si>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</si>
  <si>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</si>
  <si>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</si>
  <si>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</si>
  <si>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</si>
  <si>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</si>
  <si>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</si>
  <si>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</si>
  <si>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</si>
  <si>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</si>
  <si>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</si>
  <si>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</si>
  <si>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</si>
  <si>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</si>
  <si>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</si>
  <si>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</si>
  <si>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</si>
  <si>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</si>
  <si>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</si>
  <si>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</si>
  <si>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</si>
  <si>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</si>
  <si>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</si>
  <si>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</si>
  <si>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</si>
  <si>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</si>
  <si>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</si>
  <si>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</si>
  <si>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</si>
  <si>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</si>
  <si>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</si>
  <si>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</si>
  <si>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</si>
  <si>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</si>
  <si>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</si>
  <si>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</si>
  <si>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</si>
  <si>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</si>
  <si>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</si>
  <si>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</si>
  <si>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</si>
  <si>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</si>
  <si>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</si>
  <si>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</si>
  <si>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</si>
  <si>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</si>
  <si>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</si>
  <si>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</si>
  <si>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</si>
  <si>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</si>
  <si>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</si>
  <si>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</si>
  <si>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</si>
  <si>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</si>
  <si>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</si>
  <si>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</si>
  <si>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</si>
  <si>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</si>
  <si>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</si>
  <si>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</si>
  <si>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</si>
  <si>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</si>
  <si>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</si>
  <si>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</si>
  <si>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</si>
  <si>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</si>
  <si>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</si>
  <si>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</si>
  <si>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</si>
  <si>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</si>
  <si>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</si>
  <si>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</si>
  <si>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</si>
  <si>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</si>
  <si>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</si>
  <si>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</si>
  <si>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</si>
  <si>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</si>
  <si>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</si>
  <si>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</si>
  <si>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</si>
  <si>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</si>
  <si>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</si>
  <si>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</si>
  <si>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</si>
  <si>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</si>
  <si>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</si>
  <si>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</si>
  <si>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</si>
  <si>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</si>
  <si>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</si>
  <si>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</si>
  <si>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</si>
  <si>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</si>
  <si>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</si>
  <si>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</si>
  <si>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</si>
  <si>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</si>
  <si>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</si>
  <si>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</si>
  <si>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</si>
  <si>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</si>
  <si>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</si>
  <si>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</si>
  <si>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</si>
  <si>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</si>
  <si>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</si>
  <si>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</si>
  <si>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</si>
  <si>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</si>
  <si>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</si>
  <si>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</si>
  <si>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</si>
  <si>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</si>
  <si>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</si>
  <si>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</si>
  <si>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</si>
  <si>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</si>
  <si>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</si>
  <si>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</si>
  <si>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</si>
  <si>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</si>
  <si>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</si>
  <si>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</si>
  <si>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</si>
  <si>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</si>
  <si>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</si>
  <si>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</si>
  <si>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</si>
  <si>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</si>
  <si>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</si>
  <si>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</si>
  <si>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</si>
  <si>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</si>
  <si>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</si>
  <si>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</si>
  <si>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</si>
  <si>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</si>
  <si>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</si>
  <si>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</si>
  <si>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</si>
  <si>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</si>
  <si>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</si>
  <si>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</si>
  <si>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</si>
  <si>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</si>
  <si>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</si>
  <si>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</si>
  <si>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</si>
  <si>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</si>
  <si>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</si>
  <si>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</si>
  <si>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</si>
  <si>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</si>
  <si>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</si>
  <si>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</si>
  <si>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</si>
  <si>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</si>
  <si>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</si>
  <si>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</si>
  <si>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</si>
  <si>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</si>
  <si>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</si>
  <si>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</si>
  <si>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</si>
  <si>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</si>
  <si>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</si>
  <si>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</si>
  <si>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</si>
  <si>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</si>
  <si>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</si>
  <si>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</si>
  <si>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</si>
  <si>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</si>
  <si>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</si>
  <si>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</si>
  <si>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</si>
  <si>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</si>
  <si>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</si>
  <si>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</si>
  <si>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</si>
  <si>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</si>
  <si>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</si>
  <si>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</si>
  <si>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</si>
  <si>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</si>
  <si>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</si>
  <si>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</si>
  <si>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</si>
  <si>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</si>
  <si>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</si>
  <si>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</si>
  <si>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</si>
  <si>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</si>
  <si>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</si>
  <si>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</si>
  <si>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</si>
  <si>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</si>
  <si>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</si>
  <si>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</si>
  <si>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</si>
  <si>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</si>
  <si>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</si>
  <si>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</si>
  <si>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</si>
  <si>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</si>
  <si>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</si>
  <si>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</si>
  <si>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</si>
  <si>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</si>
  <si>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</si>
  <si>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</si>
  <si>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</si>
  <si>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</si>
  <si>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</si>
  <si>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</si>
  <si>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</si>
  <si>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</si>
  <si>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</si>
  <si>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</si>
  <si>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</si>
  <si>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</si>
  <si>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</si>
  <si>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</si>
  <si>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</si>
  <si>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</si>
  <si>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</si>
  <si>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</si>
  <si>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</si>
  <si>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</si>
  <si>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</si>
  <si>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</si>
  <si>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</si>
  <si>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</si>
  <si>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</si>
  <si>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</si>
  <si>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</si>
  <si>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</si>
  <si>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</si>
  <si>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</si>
  <si>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</si>
  <si>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</si>
  <si>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</si>
  <si>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</si>
  <si>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</si>
  <si>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</si>
  <si>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</si>
  <si>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</si>
  <si>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</si>
  <si>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</si>
  <si>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</si>
  <si>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</si>
  <si>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</si>
  <si>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</si>
  <si>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</si>
  <si>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</si>
  <si>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</si>
  <si>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</si>
  <si>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</si>
  <si>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</si>
  <si>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</si>
  <si>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</si>
  <si>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</si>
  <si>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</si>
  <si>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</si>
  <si>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</si>
  <si>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</si>
  <si>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</si>
  <si>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</si>
  <si>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</si>
  <si>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</si>
  <si>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</si>
  <si>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</si>
  <si>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</si>
  <si>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</si>
  <si>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</si>
  <si>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</si>
  <si>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</si>
  <si>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</si>
  <si>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</si>
  <si>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</si>
  <si>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</si>
  <si>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</si>
  <si>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</si>
  <si>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</si>
  <si>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</si>
  <si>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</si>
  <si>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</si>
  <si>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</si>
  <si>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</si>
  <si>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</si>
  <si>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</si>
  <si>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</si>
  <si>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</si>
  <si>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</si>
  <si>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</si>
  <si>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</si>
  <si>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</si>
  <si>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</si>
  <si>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</si>
  <si>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</si>
  <si>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</si>
  <si>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</si>
  <si>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</si>
  <si>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</si>
  <si>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</si>
  <si>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</si>
  <si>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</si>
  <si>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</si>
  <si>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</si>
  <si>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</si>
  <si>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</si>
  <si>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</si>
  <si>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</si>
  <si>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</si>
  <si>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</si>
  <si>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</si>
  <si>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</si>
  <si>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</si>
  <si>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</si>
  <si>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</si>
  <si>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</si>
  <si>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</si>
  <si>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</si>
  <si>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</si>
  <si>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</si>
  <si>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</si>
  <si>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</si>
  <si>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</si>
  <si>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</si>
  <si>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</si>
  <si>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</si>
  <si>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</si>
  <si>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</si>
  <si>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</si>
  <si>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</si>
  <si>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</si>
  <si>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</si>
  <si>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</si>
  <si>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</si>
  <si>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</si>
  <si>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</si>
  <si>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</si>
  <si>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</si>
  <si>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</si>
  <si>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</si>
  <si>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</si>
  <si>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</si>
  <si>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</si>
  <si>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</si>
  <si>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</si>
  <si>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</si>
  <si>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</si>
  <si>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</si>
  <si>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</si>
  <si>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</si>
  <si>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</si>
  <si>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</si>
  <si>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</si>
  <si>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</si>
  <si>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</si>
  <si>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</si>
  <si>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</si>
  <si>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</si>
  <si>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</si>
  <si>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</si>
  <si>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</si>
  <si>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</si>
  <si>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</si>
  <si>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</si>
  <si>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</si>
  <si>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</si>
  <si>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</si>
  <si>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</si>
  <si>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</si>
  <si>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</si>
  <si>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</si>
  <si>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</si>
  <si>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</si>
  <si>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</si>
  <si>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</si>
  <si>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</si>
  <si>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</si>
  <si>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</si>
  <si>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</si>
  <si>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</si>
  <si>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</si>
  <si>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</si>
  <si>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</si>
  <si>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</si>
  <si>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</si>
  <si>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</si>
  <si>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</si>
  <si>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</si>
  <si>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</si>
  <si>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</si>
  <si>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</si>
  <si>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</si>
  <si>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</si>
  <si>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</si>
  <si>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</si>
  <si>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</si>
  <si>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</si>
  <si>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</si>
  <si>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</si>
  <si>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</si>
  <si>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</si>
  <si>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</si>
  <si>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</si>
  <si>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</si>
  <si>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</si>
  <si>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</si>
  <si>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</si>
  <si>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</si>
  <si>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</si>
  <si>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</si>
  <si>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</si>
  <si>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</si>
  <si>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</si>
  <si>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</si>
  <si>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</si>
  <si>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</si>
  <si>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</si>
  <si>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</si>
  <si>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</si>
  <si>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</si>
  <si>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</si>
  <si>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</si>
  <si>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</si>
  <si>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</si>
  <si>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</si>
  <si>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</si>
  <si>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</si>
  <si>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</si>
  <si>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</si>
  <si>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</si>
  <si>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</si>
  <si>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</si>
  <si>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</si>
  <si>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</si>
  <si>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</si>
  <si>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</si>
  <si>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</si>
  <si>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</si>
  <si>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</si>
  <si>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</si>
  <si>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</si>
  <si>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</si>
  <si>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</si>
  <si>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</si>
  <si>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</si>
  <si>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</si>
  <si>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</si>
  <si>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</si>
  <si>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</si>
  <si>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</si>
  <si>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</si>
  <si>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</si>
  <si>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</si>
  <si>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</si>
  <si>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</si>
  <si>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</si>
  <si>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</si>
  <si>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</si>
  <si>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</si>
  <si>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</si>
  <si>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</si>
  <si>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</si>
  <si>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</si>
  <si>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</si>
  <si>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</si>
  <si>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</si>
  <si>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</si>
  <si>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</si>
  <si>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</si>
  <si>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</si>
  <si>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</si>
  <si>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</si>
  <si>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</si>
  <si>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</si>
  <si>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</si>
  <si>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</si>
  <si>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</si>
  <si>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</si>
  <si>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</si>
  <si>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</si>
  <si>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</si>
  <si>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</si>
  <si>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</si>
  <si>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</si>
  <si>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</si>
  <si>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</si>
  <si>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</si>
  <si>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</si>
  <si>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</si>
  <si>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</si>
  <si>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</si>
  <si>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</si>
  <si>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</si>
  <si>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</si>
  <si>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</si>
  <si>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</si>
  <si>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</si>
  <si>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</si>
  <si>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</si>
  <si>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</si>
  <si>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</si>
  <si>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</si>
  <si>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</si>
  <si>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</si>
  <si>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</si>
  <si>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</si>
  <si>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</si>
  <si>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</si>
  <si>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</si>
  <si>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</si>
  <si>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</si>
  <si>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</si>
  <si>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</si>
  <si>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</si>
  <si>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</si>
  <si>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</si>
  <si>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</si>
  <si>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</si>
  <si>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</si>
  <si>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</si>
  <si>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</si>
  <si>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</si>
  <si>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</si>
  <si>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</si>
  <si>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</si>
  <si>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</si>
  <si>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</si>
  <si>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</si>
  <si>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</si>
  <si>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</si>
  <si>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</si>
  <si>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</si>
  <si>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</si>
  <si>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</si>
  <si>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</si>
  <si>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</si>
  <si>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</si>
  <si>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</si>
  <si>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</si>
  <si>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</si>
  <si>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</si>
  <si>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</si>
  <si>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</si>
  <si>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</si>
  <si>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</si>
  <si>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</si>
  <si>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</si>
  <si>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</si>
  <si>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</si>
  <si>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</si>
  <si>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</si>
  <si>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</si>
  <si>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</si>
  <si>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</si>
  <si>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</si>
  <si>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</si>
  <si>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</si>
  <si>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</si>
  <si>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</si>
  <si>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</si>
  <si>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</si>
  <si>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</si>
  <si>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</si>
  <si>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</si>
  <si>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</si>
  <si>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</si>
  <si>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</si>
  <si>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</si>
  <si>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</si>
  <si>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</si>
  <si>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</si>
  <si>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</si>
  <si>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</si>
  <si>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</si>
  <si>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</si>
  <si>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</si>
  <si>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</si>
  <si>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</si>
  <si>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</si>
  <si>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</si>
  <si>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</si>
  <si>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</si>
  <si>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</si>
  <si>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</si>
  <si>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</si>
  <si>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</si>
  <si>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</si>
  <si>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</si>
  <si>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</si>
  <si>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</si>
  <si>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</si>
  <si>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</si>
  <si>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</si>
  <si>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</si>
  <si>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</si>
  <si>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</si>
  <si>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</si>
  <si>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</si>
  <si>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</si>
  <si>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</si>
  <si>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</si>
  <si>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</si>
  <si>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</si>
  <si>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</si>
  <si>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</si>
  <si>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</si>
  <si>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</si>
  <si>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</si>
  <si>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</si>
  <si>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</si>
  <si>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</si>
  <si>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</si>
  <si>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</si>
  <si>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</si>
  <si>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</si>
  <si>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</si>
  <si>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</si>
  <si>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</si>
  <si>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</si>
  <si>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</si>
  <si>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</si>
  <si>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</si>
  <si>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</si>
  <si>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</si>
  <si>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</si>
  <si>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</si>
  <si>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</si>
  <si>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</si>
  <si>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</si>
  <si>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</si>
  <si>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</si>
  <si>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</si>
  <si>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</si>
  <si>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</si>
  <si>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</si>
  <si>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</si>
  <si>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</si>
  <si>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</si>
  <si>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</si>
  <si>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</si>
  <si>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</si>
  <si>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</si>
  <si>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</si>
  <si>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</si>
  <si>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</si>
  <si>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</si>
  <si>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</si>
  <si>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</si>
  <si>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</si>
  <si>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</si>
  <si>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</si>
  <si>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</si>
  <si>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</si>
  <si>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</si>
  <si>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</si>
  <si>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</si>
  <si>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</si>
  <si>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</si>
  <si>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</si>
  <si>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</si>
  <si>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</si>
  <si>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</si>
  <si>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</si>
  <si>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</si>
  <si>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</si>
  <si>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</si>
  <si>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</si>
  <si>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</si>
  <si>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</si>
  <si>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</si>
  <si>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</si>
  <si>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</si>
  <si>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</si>
  <si>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</si>
  <si>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</si>
  <si>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</si>
  <si>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</si>
  <si>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</si>
  <si>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</si>
  <si>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</si>
  <si>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</si>
  <si>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</si>
  <si>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</si>
  <si>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</si>
  <si>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</si>
  <si>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</si>
  <si>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</si>
  <si>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</si>
  <si>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</si>
  <si>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</si>
  <si>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</si>
  <si>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</si>
  <si>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</si>
  <si>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</si>
  <si>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</si>
  <si>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</si>
  <si>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</si>
  <si>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</si>
  <si>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</si>
  <si>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</si>
  <si>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</si>
  <si>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</si>
  <si>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</si>
  <si>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</si>
  <si>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</si>
  <si>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</si>
  <si>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</si>
  <si>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</si>
  <si>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</si>
  <si>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</si>
  <si>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</si>
  <si>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</si>
  <si>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</si>
  <si>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</si>
  <si>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</si>
  <si>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</si>
  <si>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</si>
  <si>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</si>
  <si>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</si>
  <si>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</si>
  <si>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</si>
  <si>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</si>
  <si>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</si>
  <si>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</si>
  <si>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</si>
  <si>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</si>
  <si>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</si>
  <si>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</si>
  <si>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</si>
  <si>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</si>
  <si>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</si>
  <si>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</si>
  <si>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</si>
  <si>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</si>
  <si>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</si>
  <si>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</si>
  <si>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</si>
  <si>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</si>
  <si>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</si>
  <si>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</si>
  <si>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</si>
  <si>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</si>
  <si>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</si>
  <si>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</si>
  <si>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</si>
  <si>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</si>
  <si>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</si>
  <si>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</si>
  <si>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</si>
  <si>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</si>
  <si>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</si>
  <si>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</si>
  <si>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</si>
  <si>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</si>
  <si>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</si>
  <si>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</si>
  <si>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</si>
  <si>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</si>
  <si>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</si>
  <si>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</si>
  <si>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</si>
  <si>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</si>
  <si>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</si>
  <si>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</si>
  <si>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</si>
  <si>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</si>
  <si>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</si>
  <si>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</si>
  <si>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</si>
  <si>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</si>
  <si>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</si>
  <si>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</si>
  <si>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</si>
  <si>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</si>
  <si>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</si>
  <si>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</si>
  <si>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</si>
  <si>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</si>
  <si>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</si>
  <si>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</si>
  <si>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</si>
  <si>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</si>
  <si>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</si>
  <si>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</si>
  <si>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</si>
  <si>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</si>
  <si>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</si>
  <si>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</si>
  <si>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</si>
  <si>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</si>
  <si>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</si>
  <si>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</si>
  <si>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</si>
  <si>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</si>
  <si>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</si>
  <si>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</si>
  <si>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</si>
  <si>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</si>
  <si>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</si>
  <si>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</si>
  <si>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</si>
  <si>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</si>
  <si>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</si>
  <si>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</si>
  <si>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</si>
  <si>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</si>
  <si>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</si>
  <si>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</si>
  <si>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</si>
  <si>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</si>
  <si>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</si>
  <si>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</si>
  <si>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</si>
  <si>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</si>
  <si>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</si>
  <si>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</si>
  <si>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</si>
  <si>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</si>
  <si>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</si>
  <si>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</si>
  <si>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</si>
  <si>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</si>
  <si>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</si>
  <si>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</si>
  <si>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</si>
  <si>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</si>
  <si>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</si>
  <si>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</si>
  <si>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</si>
  <si>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</si>
  <si>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</si>
  <si>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</si>
  <si>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</si>
  <si>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</si>
  <si>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</si>
  <si>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</si>
  <si>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</si>
  <si>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</si>
  <si>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</si>
  <si>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</si>
  <si>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</si>
  <si>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</si>
  <si>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</si>
  <si>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</si>
  <si>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</si>
  <si>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</si>
  <si>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</si>
  <si>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</si>
  <si>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</si>
  <si>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</si>
  <si>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</si>
  <si>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</si>
  <si>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</si>
  <si>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</si>
  <si>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</si>
  <si>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</si>
  <si>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</si>
  <si>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</si>
  <si>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</si>
  <si>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</si>
  <si>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</si>
  <si>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</si>
  <si>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</si>
  <si>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</si>
  <si>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</si>
  <si>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</si>
  <si>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</si>
  <si>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</si>
  <si>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</si>
  <si>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</si>
  <si>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</si>
  <si>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</si>
  <si>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</si>
  <si>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</si>
  <si>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</si>
  <si>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</si>
  <si>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</si>
  <si>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</si>
  <si>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</si>
  <si>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</si>
  <si>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</si>
  <si>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</si>
  <si>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</si>
  <si>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</si>
  <si>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</si>
  <si>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</si>
  <si>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</si>
  <si>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</si>
  <si>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</si>
  <si>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</si>
  <si>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</si>
  <si>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</si>
  <si>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</si>
  <si>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</si>
  <si>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</si>
  <si>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</si>
  <si>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</si>
  <si>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</si>
  <si>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</si>
  <si>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</si>
  <si>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</si>
  <si>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</si>
  <si>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</si>
  <si>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</si>
  <si>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</si>
  <si>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</si>
  <si>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</si>
  <si>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</si>
  <si>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</si>
  <si>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</si>
  <si>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</si>
  <si>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</si>
  <si>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</si>
  <si>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</si>
  <si>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</si>
  <si>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</si>
  <si>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</si>
  <si>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</si>
  <si>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</si>
  <si>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</si>
  <si>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</si>
  <si>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</si>
  <si>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</si>
  <si>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</si>
  <si>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</si>
  <si>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</si>
  <si>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</si>
  <si>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</si>
  <si>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</si>
  <si>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</si>
  <si>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</si>
  <si>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</si>
  <si>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</si>
  <si>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</si>
  <si>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</si>
  <si>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</si>
  <si>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</si>
  <si>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</si>
  <si>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</si>
  <si>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</si>
  <si>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</si>
  <si>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</si>
  <si>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</si>
  <si>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</si>
  <si>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</si>
  <si>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</si>
  <si>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</si>
  <si>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</si>
  <si>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</si>
  <si>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</si>
  <si>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</si>
  <si>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</si>
  <si>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</si>
  <si>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</si>
  <si>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</si>
  <si>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</si>
  <si>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</si>
  <si>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</si>
  <si>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</si>
  <si>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</si>
  <si>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</si>
  <si>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</si>
  <si>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</si>
  <si>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</si>
  <si>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</si>
  <si>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</si>
  <si>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</si>
  <si>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</si>
  <si>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</si>
  <si>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</si>
  <si>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</si>
  <si>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</si>
  <si>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</si>
  <si>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</si>
  <si>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</si>
  <si>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</si>
  <si>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</si>
  <si>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</si>
  <si>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</si>
  <si>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</si>
  <si>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</si>
  <si>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</si>
  <si>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</si>
  <si>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</si>
  <si>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</si>
  <si>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</si>
  <si>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</si>
  <si>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</si>
  <si>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</si>
  <si>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</si>
  <si>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</si>
  <si>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</si>
  <si>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</si>
  <si>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</si>
  <si>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</si>
  <si>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</si>
  <si>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</si>
  <si>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</si>
  <si>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</si>
  <si>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</si>
  <si>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</si>
  <si>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</si>
  <si>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</si>
  <si>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</si>
  <si>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</si>
  <si>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</si>
  <si>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</si>
  <si>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</si>
  <si>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</si>
  <si>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</si>
  <si>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</si>
  <si>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</si>
  <si>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</si>
  <si>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</si>
  <si>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</si>
  <si>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</si>
  <si>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</si>
  <si>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</si>
  <si>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</si>
  <si>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</si>
  <si>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</si>
  <si>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</si>
  <si>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</si>
  <si>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</si>
  <si>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</si>
  <si>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</si>
  <si>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</si>
  <si>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</si>
  <si>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</si>
  <si>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</si>
  <si>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</si>
  <si>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</si>
  <si>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</si>
  <si>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</si>
  <si>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</si>
  <si>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</si>
  <si>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</si>
  <si>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</si>
  <si>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</si>
  <si>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</si>
  <si>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</si>
  <si>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</si>
  <si>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</si>
  <si>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</si>
  <si>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</si>
  <si>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</si>
  <si>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</si>
  <si>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</si>
  <si>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</si>
  <si>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</si>
  <si>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</si>
  <si>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</si>
  <si>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</si>
  <si>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</si>
  <si>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</si>
  <si>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</si>
  <si>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</si>
  <si>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</si>
  <si>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</si>
  <si>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</si>
  <si>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</si>
  <si>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</si>
  <si>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</si>
  <si>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</si>
  <si>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</si>
  <si>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</si>
  <si>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</si>
  <si>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</si>
  <si>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</si>
  <si>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</si>
  <si>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</si>
  <si>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</si>
  <si>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</si>
  <si>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</si>
  <si>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</si>
  <si>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</si>
  <si>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</si>
  <si>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</si>
  <si>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</si>
  <si>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</si>
  <si>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</si>
  <si>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</si>
  <si>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</si>
  <si>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</si>
  <si>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</si>
  <si>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</si>
  <si>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</si>
  <si>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</si>
  <si>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</si>
  <si>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</si>
  <si>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</si>
  <si>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</si>
  <si>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</si>
  <si>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</si>
  <si>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</si>
  <si>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</si>
  <si>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</si>
  <si>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</si>
  <si>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</si>
  <si>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</si>
  <si>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</si>
  <si>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</si>
  <si>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</si>
  <si>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</si>
  <si>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</si>
  <si>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</si>
  <si>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</si>
  <si>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</si>
  <si>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</si>
  <si>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</si>
  <si>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</si>
  <si>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</si>
  <si>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</si>
  <si>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</si>
  <si>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</si>
  <si>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</si>
  <si>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</si>
  <si>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</si>
  <si>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</si>
  <si>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</si>
  <si>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</si>
  <si>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</si>
  <si>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</si>
  <si>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</si>
  <si>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</si>
  <si>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</si>
  <si>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</si>
  <si>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</si>
  <si>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</si>
  <si>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</si>
  <si>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</si>
  <si>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</si>
  <si>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</si>
  <si>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</si>
  <si>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</si>
  <si>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</si>
  <si>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</si>
  <si>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</si>
  <si>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</si>
  <si>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</si>
  <si>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</si>
  <si>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</si>
  <si>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</si>
  <si>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</si>
  <si>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</si>
  <si>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</si>
  <si>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</si>
  <si>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</si>
  <si>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</si>
  <si>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</si>
  <si>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</si>
  <si>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</si>
  <si>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</si>
  <si>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</si>
  <si>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</si>
  <si>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</si>
  <si>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</si>
  <si>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</si>
  <si>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</si>
  <si>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</si>
  <si>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</si>
  <si>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</si>
  <si>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</si>
  <si>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</si>
  <si>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</si>
  <si>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</si>
  <si>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</si>
  <si>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</si>
  <si>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</si>
  <si>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</si>
  <si>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</si>
  <si>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</si>
  <si>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</si>
  <si>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</si>
  <si>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</si>
  <si>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</si>
  <si>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</si>
  <si>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</si>
  <si>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</si>
  <si>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</si>
  <si>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</si>
  <si>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</si>
  <si>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</si>
  <si>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</si>
  <si>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</si>
  <si>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</si>
  <si>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</si>
  <si>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</si>
  <si>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</si>
  <si>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</si>
  <si>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</si>
  <si>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</si>
  <si>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</si>
  <si>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</si>
  <si>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</si>
  <si>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</si>
  <si>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</si>
  <si>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</si>
  <si>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</si>
  <si>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</si>
  <si>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</si>
  <si>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</si>
  <si>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</si>
  <si>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</si>
  <si>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</si>
  <si>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</si>
  <si>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</si>
  <si>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</si>
  <si>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</si>
  <si>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</si>
  <si>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</si>
  <si>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</si>
  <si>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</si>
  <si>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</si>
  <si>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</si>
  <si>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</si>
  <si>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</si>
  <si>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</si>
  <si>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</si>
  <si>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</si>
  <si>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</si>
  <si>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</si>
  <si>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</si>
  <si>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</si>
  <si>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</si>
  <si>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</si>
  <si>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</si>
  <si>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</si>
  <si>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</si>
  <si>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</si>
  <si>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</si>
  <si>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</si>
  <si>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</si>
  <si>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</si>
  <si>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</si>
  <si>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</si>
  <si>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</si>
  <si>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</si>
  <si>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</si>
  <si>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</si>
  <si>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</si>
  <si>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</si>
  <si>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</si>
  <si>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</si>
  <si>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</si>
  <si>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</si>
  <si>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</si>
  <si>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</si>
  <si>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</si>
  <si>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</si>
  <si>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</si>
  <si>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</si>
  <si>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</si>
  <si>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</si>
  <si>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</si>
  <si>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</si>
  <si>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</si>
  <si>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</si>
  <si>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</si>
  <si>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</si>
  <si>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</si>
  <si>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</si>
  <si>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</si>
  <si>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</si>
  <si>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</si>
  <si>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</si>
  <si>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</si>
  <si>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</si>
  <si>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</si>
  <si>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</si>
  <si>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</si>
  <si>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</si>
  <si>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</si>
  <si>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</si>
  <si>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</si>
  <si>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</si>
  <si>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</si>
  <si>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</si>
  <si>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</si>
  <si>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</si>
  <si>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</si>
  <si>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</si>
  <si>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</si>
  <si>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</si>
  <si>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</si>
  <si>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</si>
  <si>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</si>
  <si>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</si>
  <si>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</si>
  <si>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</si>
  <si>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</si>
  <si>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</si>
  <si>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</si>
  <si>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</si>
  <si>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</si>
  <si>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</si>
  <si>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</si>
  <si>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</si>
  <si>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</si>
  <si>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</si>
  <si>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</si>
  <si>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</si>
  <si>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</si>
  <si>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</si>
  <si>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</si>
  <si>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</si>
  <si>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</si>
  <si>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</si>
  <si>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</si>
  <si>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</si>
  <si>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</si>
  <si>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</si>
  <si>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</si>
  <si>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</si>
  <si>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</si>
  <si>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</si>
  <si>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</si>
  <si>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</si>
  <si>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</si>
  <si>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</si>
  <si>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</si>
  <si>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</si>
  <si>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</si>
  <si>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</si>
  <si>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</si>
  <si>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</si>
  <si>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</si>
  <si>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</si>
  <si>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</si>
  <si>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</si>
  <si>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</si>
  <si>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</si>
  <si>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</si>
  <si>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</si>
  <si>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</si>
  <si>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</si>
  <si>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</si>
  <si>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</si>
  <si>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</si>
  <si>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</si>
  <si>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</si>
  <si>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</si>
  <si>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</si>
  <si>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</si>
  <si>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</si>
  <si>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</si>
  <si>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</si>
  <si>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</si>
  <si>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</si>
  <si>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</si>
  <si>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</si>
  <si>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</si>
  <si>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</si>
  <si>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</si>
  <si>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</si>
  <si>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</si>
  <si>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</si>
  <si>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</si>
  <si>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</si>
  <si>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</si>
  <si>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</si>
  <si>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</si>
  <si>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</si>
  <si>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</si>
  <si>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</si>
  <si>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</si>
  <si>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</si>
  <si>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</si>
  <si>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</si>
  <si>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</si>
  <si>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</si>
  <si>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</si>
  <si>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</si>
  <si>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</si>
  <si>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</si>
  <si>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</si>
  <si>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</si>
  <si>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</si>
  <si>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</si>
  <si>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</si>
  <si>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</si>
  <si>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</si>
  <si>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</si>
  <si>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</si>
  <si>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</si>
  <si>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</si>
  <si>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</si>
  <si>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</si>
  <si>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</si>
  <si>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</si>
  <si>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</si>
  <si>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</si>
  <si>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</si>
  <si>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</si>
  <si>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</si>
  <si>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</si>
  <si>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</si>
  <si>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</si>
  <si>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</si>
  <si>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</si>
  <si>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</si>
  <si>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</si>
  <si>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</si>
  <si>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</si>
  <si>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</si>
  <si>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</si>
  <si>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</si>
  <si>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</si>
  <si>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</si>
  <si>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</si>
  <si>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</si>
  <si>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</si>
  <si>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</si>
  <si>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</si>
  <si>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</si>
  <si>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</si>
  <si>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</si>
  <si>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</si>
  <si>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</si>
  <si>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</si>
  <si>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</si>
  <si>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</si>
  <si>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</si>
  <si>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</si>
  <si>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</si>
  <si>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</si>
  <si>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</si>
  <si>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</si>
  <si>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</si>
  <si>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</si>
  <si>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</si>
  <si>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</si>
  <si>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</si>
  <si>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</si>
  <si>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</si>
  <si>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</si>
  <si>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</si>
  <si>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</si>
  <si>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</si>
  <si>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</si>
  <si>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</si>
  <si>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</si>
  <si>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</si>
  <si>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</si>
  <si>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</si>
  <si>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</si>
  <si>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</si>
  <si>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</si>
  <si>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</si>
  <si>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</si>
  <si>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</si>
  <si>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</si>
  <si>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</si>
  <si>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</si>
  <si>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</si>
  <si>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</si>
  <si>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</si>
  <si>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</si>
  <si>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</si>
  <si>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</si>
  <si>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</si>
  <si>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</si>
  <si>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</si>
  <si>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</si>
  <si>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</si>
  <si>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</si>
  <si>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</si>
  <si>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</si>
  <si>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</si>
  <si>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</si>
  <si>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</si>
  <si>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</si>
  <si>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</si>
  <si>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</si>
  <si>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</si>
  <si>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</si>
  <si>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</si>
  <si>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</si>
  <si>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</si>
  <si>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</si>
  <si>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</si>
  <si>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</si>
  <si>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</si>
  <si>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</si>
  <si>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</si>
  <si>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</si>
  <si>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</si>
  <si>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</si>
  <si>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</si>
  <si>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</si>
  <si>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</si>
  <si>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</si>
  <si>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</si>
  <si>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</si>
  <si>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</si>
  <si>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</si>
  <si>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</si>
  <si>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</si>
  <si>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</si>
  <si>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</si>
  <si>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</si>
  <si>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</si>
  <si>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</si>
  <si>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</si>
  <si>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</si>
  <si>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</si>
  <si>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</si>
  <si>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</si>
  <si>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</si>
  <si>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</si>
  <si>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</si>
  <si>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</si>
  <si>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</si>
  <si>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</si>
  <si>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</si>
  <si>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</si>
  <si>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</si>
  <si>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</si>
  <si>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</si>
  <si>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</si>
  <si>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</si>
  <si>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</si>
  <si>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</si>
  <si>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</si>
  <si>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</si>
  <si>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</si>
  <si>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</si>
  <si>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</si>
  <si>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</si>
  <si>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</si>
  <si>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</si>
  <si>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</si>
  <si>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</si>
  <si>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</si>
  <si>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</si>
  <si>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</si>
  <si>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</si>
  <si>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</si>
  <si>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</si>
  <si>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</si>
  <si>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</si>
  <si>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</si>
  <si>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</si>
  <si>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</si>
  <si>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</si>
  <si>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</si>
  <si>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</si>
  <si>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</si>
  <si>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</si>
  <si>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</si>
  <si>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</si>
  <si>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</si>
  <si>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</si>
  <si>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</si>
  <si>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</si>
  <si>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</si>
  <si>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</si>
  <si>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</si>
  <si>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</si>
  <si>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</si>
  <si>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</si>
  <si>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</si>
  <si>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</si>
  <si>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</si>
  <si>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</si>
  <si>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</si>
  <si>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</si>
  <si>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</si>
  <si>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</si>
  <si>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</si>
  <si>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</si>
  <si>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</si>
  <si>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</si>
  <si>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</si>
  <si>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</si>
  <si>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</si>
  <si>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</si>
  <si>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</si>
  <si>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</si>
  <si>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</si>
  <si>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</si>
  <si>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</si>
  <si>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</si>
  <si>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</si>
  <si>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</si>
  <si>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</si>
  <si>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</si>
  <si>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</si>
  <si>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</si>
  <si>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</si>
  <si>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</si>
  <si>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</si>
  <si>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</si>
  <si>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</si>
  <si>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</si>
  <si>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</si>
  <si>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</si>
  <si>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</si>
  <si>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</si>
  <si>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</si>
  <si>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</si>
  <si>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</si>
  <si>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</si>
  <si>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</si>
  <si>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</si>
  <si>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</si>
  <si>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</si>
  <si>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</si>
  <si>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</si>
  <si>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</si>
  <si>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</si>
  <si>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</si>
  <si>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</si>
  <si>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</si>
  <si>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</si>
  <si>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</si>
  <si>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</si>
  <si>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</si>
  <si>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</si>
  <si>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</si>
  <si>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</si>
  <si>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</si>
  <si>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</si>
  <si>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</si>
  <si>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</si>
  <si>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</si>
  <si>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</si>
  <si>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</si>
  <si>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</si>
  <si>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</si>
  <si>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</si>
  <si>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</si>
  <si>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</si>
  <si>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</si>
  <si>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</si>
  <si>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</si>
  <si>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</si>
  <si>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</si>
  <si>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</si>
  <si>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</si>
  <si>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</si>
  <si>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</si>
  <si>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</si>
  <si>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</si>
  <si>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</si>
  <si>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</si>
  <si>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</si>
  <si>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</si>
  <si>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</si>
  <si>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</si>
  <si>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</si>
  <si>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</si>
  <si>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</si>
  <si>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</si>
  <si>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</si>
  <si>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</si>
  <si>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</si>
  <si>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</si>
  <si>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</si>
  <si>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</si>
  <si>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</si>
  <si>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</si>
  <si>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</si>
  <si>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</si>
  <si>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</si>
  <si>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</si>
  <si>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</si>
  <si>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</si>
  <si>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</si>
  <si>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</si>
  <si>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</si>
  <si>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</si>
  <si>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</si>
  <si>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</si>
  <si>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</si>
  <si>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</si>
  <si>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</si>
  <si>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</si>
  <si>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</si>
  <si>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</si>
  <si>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</si>
  <si>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</si>
  <si>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</si>
  <si>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</si>
  <si>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</si>
  <si>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</si>
  <si>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</si>
  <si>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</si>
  <si>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</si>
  <si>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</si>
  <si>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</si>
  <si>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</si>
  <si>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</si>
  <si>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</si>
  <si>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</si>
  <si>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</si>
  <si>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</si>
  <si>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</si>
  <si>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</si>
  <si>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</si>
  <si>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</si>
  <si>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</si>
  <si>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</si>
  <si>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</si>
  <si>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</si>
  <si>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</si>
  <si>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</si>
  <si>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</si>
  <si>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</si>
  <si>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</si>
  <si>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</si>
  <si>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</si>
  <si>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</si>
  <si>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</si>
  <si>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</si>
  <si>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</si>
  <si>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</si>
  <si>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</si>
  <si>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</si>
  <si>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</si>
  <si>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</si>
  <si>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</si>
  <si>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</si>
  <si>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</si>
  <si>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</si>
  <si>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</si>
  <si>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</si>
  <si>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</si>
  <si>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</si>
  <si>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</si>
  <si>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</si>
  <si>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</si>
  <si>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</si>
  <si>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</si>
  <si>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</si>
  <si>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</si>
  <si>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</si>
  <si>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</si>
  <si>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</si>
  <si>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</si>
  <si>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</si>
  <si>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</si>
  <si>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</si>
  <si>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</si>
  <si>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</si>
  <si>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</si>
  <si>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</si>
  <si>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</si>
  <si>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</si>
  <si>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</si>
  <si>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</si>
  <si>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</si>
  <si>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</si>
  <si>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</si>
  <si>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</si>
  <si>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</si>
  <si>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</si>
  <si>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</si>
  <si>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</si>
  <si>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</si>
  <si>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</si>
  <si>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</si>
  <si>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</si>
  <si>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</si>
  <si>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</si>
  <si>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</si>
  <si>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</si>
  <si>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</si>
  <si>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</si>
  <si>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</si>
  <si>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</si>
  <si>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</si>
  <si>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</si>
  <si>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</si>
  <si>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</si>
  <si>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</si>
  <si>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</si>
  <si>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</si>
  <si>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</si>
  <si>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</si>
  <si>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</si>
  <si>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</si>
  <si>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</si>
  <si>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</si>
  <si>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</si>
  <si>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</si>
  <si>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</si>
  <si>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</si>
  <si>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</si>
  <si>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</si>
  <si>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</si>
  <si>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</si>
  <si>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</si>
  <si>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</si>
  <si>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</si>
  <si>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</si>
  <si>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</si>
  <si>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</si>
  <si>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</si>
  <si>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</si>
  <si>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</si>
  <si>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</si>
  <si>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</si>
  <si>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</si>
  <si>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</si>
  <si>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</si>
  <si>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</si>
  <si>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</si>
  <si>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</si>
  <si>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</si>
  <si>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</si>
  <si>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</si>
  <si>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</si>
  <si>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</si>
  <si>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</si>
  <si>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</si>
  <si>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</si>
  <si>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</si>
  <si>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</si>
  <si>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</si>
  <si>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</si>
  <si>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</si>
  <si>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</si>
  <si>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</si>
  <si>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</si>
  <si>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</si>
  <si>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</si>
  <si>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</si>
  <si>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</si>
  <si>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</si>
  <si>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</si>
  <si>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</si>
  <si>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</si>
  <si>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</si>
  <si>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</si>
  <si>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</si>
  <si>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</si>
  <si>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</si>
  <si>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</si>
  <si>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</si>
  <si>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</si>
  <si>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</si>
  <si>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</si>
  <si>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</si>
  <si>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</si>
  <si>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</si>
  <si>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</si>
  <si>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</si>
  <si>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</si>
  <si>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</si>
  <si>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</si>
  <si>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</si>
  <si>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</si>
  <si>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</si>
  <si>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</si>
  <si>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</si>
  <si>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</si>
  <si>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</si>
  <si>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</si>
  <si>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</si>
  <si>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</si>
  <si>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</si>
  <si>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</si>
  <si>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</si>
  <si>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</si>
  <si>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</si>
  <si>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</si>
  <si>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</si>
  <si>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</si>
  <si>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</si>
  <si>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</si>
  <si>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</si>
  <si>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</si>
  <si>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</si>
  <si>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</si>
  <si>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</si>
  <si>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</si>
  <si>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</si>
  <si>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</si>
  <si>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</si>
  <si>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</si>
  <si>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</si>
  <si>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</si>
  <si>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</si>
  <si>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</si>
  <si>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</si>
  <si>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</si>
  <si>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</si>
  <si>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</si>
  <si>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</si>
  <si>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</si>
  <si>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</si>
  <si>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</si>
  <si>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</si>
  <si>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</si>
  <si>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</si>
  <si>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</si>
  <si>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</si>
  <si>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</si>
  <si>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</si>
  <si>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</si>
  <si>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</si>
  <si>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</si>
  <si>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</si>
  <si>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</si>
  <si>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</si>
  <si>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</si>
  <si>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</si>
  <si>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</si>
  <si>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</si>
  <si>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</si>
  <si>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</si>
  <si>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</si>
  <si>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</si>
  <si>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</si>
  <si>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</si>
  <si>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</si>
  <si>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</si>
  <si>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</si>
  <si>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</si>
  <si>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</si>
  <si>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</si>
  <si>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</si>
  <si>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</si>
  <si>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</si>
  <si>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</si>
  <si>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</si>
  <si>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</si>
  <si>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</si>
  <si>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</si>
  <si>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</si>
  <si>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</si>
  <si>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</si>
  <si>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</si>
  <si>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</si>
  <si>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</si>
  <si>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</si>
  <si>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</si>
  <si>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</si>
  <si>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</si>
  <si>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</si>
  <si>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</si>
  <si>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</si>
  <si>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</si>
  <si>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</si>
  <si>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</si>
  <si>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</si>
  <si>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</si>
  <si>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</si>
  <si>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</si>
  <si>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</si>
  <si>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</si>
  <si>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</si>
  <si>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</si>
  <si>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</si>
  <si>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</si>
  <si>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</si>
  <si>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</si>
  <si>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</si>
  <si>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</si>
  <si>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</si>
  <si>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</si>
  <si>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</si>
  <si>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</si>
  <si>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</si>
  <si>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</si>
  <si>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</si>
  <si>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</si>
  <si>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</si>
  <si>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</si>
  <si>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</si>
  <si>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</si>
  <si>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</si>
  <si>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</si>
  <si>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</si>
  <si>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</si>
  <si>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</si>
  <si>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</si>
  <si>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</si>
  <si>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</si>
  <si>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</si>
  <si>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</si>
  <si>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</si>
  <si>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</si>
  <si>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</si>
  <si>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</si>
  <si>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</si>
  <si>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</si>
  <si>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</si>
  <si>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</si>
  <si>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</si>
  <si>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</si>
  <si>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</si>
  <si>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</si>
  <si>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</si>
  <si>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</si>
  <si>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</si>
  <si>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</si>
  <si>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</si>
  <si>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</si>
  <si>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</si>
  <si>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</si>
  <si>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</si>
  <si>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</si>
  <si>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</si>
  <si>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</si>
  <si>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</si>
  <si>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</si>
  <si>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</si>
  <si>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</si>
  <si>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</si>
  <si>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</si>
  <si>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</si>
  <si>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</si>
  <si>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</si>
  <si>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</si>
  <si>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</si>
  <si>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</si>
  <si>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</si>
  <si>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</si>
  <si>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</si>
  <si>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</si>
  <si>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</si>
  <si>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</si>
  <si>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</si>
  <si>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</si>
  <si>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</si>
  <si>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</si>
  <si>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</si>
  <si>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</si>
  <si>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</si>
  <si>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</si>
  <si>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</si>
  <si>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</si>
  <si>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</si>
  <si>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</si>
  <si>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</si>
  <si>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</si>
  <si>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</si>
  <si>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</si>
  <si>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</si>
  <si>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</si>
  <si>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</si>
  <si>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</si>
  <si>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</si>
  <si>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</si>
  <si>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</si>
  <si>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</si>
  <si>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</si>
  <si>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</si>
  <si>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</si>
  <si>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</si>
  <si>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</si>
  <si>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</si>
  <si>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</si>
  <si>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</si>
  <si>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</si>
  <si>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</si>
  <si>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</si>
  <si>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</si>
  <si>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</si>
  <si>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</si>
  <si>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</si>
  <si>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</si>
  <si>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</si>
  <si>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</si>
  <si>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</si>
  <si>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</si>
  <si>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</si>
  <si>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</si>
  <si>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</si>
  <si>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</si>
  <si>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</si>
  <si>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</si>
  <si>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</si>
  <si>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</si>
  <si>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</si>
  <si>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</si>
  <si>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</si>
  <si>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</si>
  <si>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</si>
  <si>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</si>
  <si>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</si>
  <si>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</si>
  <si>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</si>
  <si>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</si>
  <si>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</si>
  <si>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</si>
  <si>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</si>
  <si>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</si>
  <si>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</si>
  <si>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</si>
  <si>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</si>
  <si>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</si>
  <si>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</si>
  <si>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</si>
  <si>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</si>
  <si>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</si>
  <si>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</si>
  <si>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</si>
  <si>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</si>
  <si>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</si>
  <si>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</si>
  <si>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</si>
  <si>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</si>
  <si>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</si>
  <si>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</si>
  <si>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</si>
  <si>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</si>
  <si>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</si>
  <si>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</si>
  <si>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</si>
  <si>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</si>
  <si>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</si>
  <si>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</si>
  <si>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</si>
  <si>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</si>
  <si>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</si>
  <si>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</si>
  <si>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</si>
  <si>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</si>
  <si>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</si>
  <si>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</si>
  <si>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</si>
  <si>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</si>
  <si>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</si>
  <si>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</si>
  <si>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</si>
  <si>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</si>
  <si>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</si>
  <si>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</si>
  <si>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</si>
  <si>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</si>
  <si>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</si>
  <si>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</si>
  <si>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</si>
  <si>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</si>
  <si>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</si>
  <si>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</si>
  <si>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</si>
  <si>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</si>
  <si>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</si>
  <si>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</si>
  <si>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</si>
  <si>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</si>
  <si>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</si>
  <si>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</si>
  <si>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</si>
  <si>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</si>
  <si>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</si>
  <si>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</si>
  <si>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</si>
  <si>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</si>
  <si>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</si>
  <si>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</si>
  <si>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</si>
  <si>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</si>
  <si>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</si>
  <si>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</si>
  <si>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</si>
  <si>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</si>
  <si>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</si>
  <si>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</si>
  <si>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</si>
  <si>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</si>
  <si>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</si>
  <si>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</si>
  <si>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</si>
  <si>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</si>
  <si>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</si>
  <si>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</si>
  <si>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</si>
  <si>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</si>
  <si>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</si>
  <si>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</si>
  <si>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</si>
  <si>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</si>
  <si>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</si>
  <si>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</si>
  <si>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</si>
  <si>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</si>
  <si>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</si>
  <si>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</si>
  <si>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</si>
  <si>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</si>
  <si>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</si>
  <si>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</si>
  <si>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</si>
  <si>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</si>
  <si>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</si>
  <si>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</si>
  <si>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</si>
  <si>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</si>
  <si>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</si>
  <si>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</si>
  <si>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</si>
  <si>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</si>
  <si>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</si>
  <si>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</si>
  <si>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</si>
  <si>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</si>
  <si>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</si>
  <si>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</si>
  <si>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</si>
  <si>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</si>
  <si>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</si>
  <si>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</si>
  <si>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</si>
  <si>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</si>
  <si>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</si>
  <si>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</si>
  <si>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</si>
  <si>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</si>
  <si>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</si>
  <si>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</si>
  <si>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</si>
  <si>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</si>
  <si>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</si>
  <si>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</si>
  <si>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</si>
  <si>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</si>
  <si>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</si>
  <si>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</si>
  <si>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</si>
  <si>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</si>
  <si>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</si>
  <si>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</si>
  <si>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</si>
  <si>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</si>
  <si>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</si>
  <si>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</si>
  <si>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</si>
  <si>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</si>
  <si>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</si>
  <si>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</si>
  <si>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</si>
  <si>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</si>
  <si>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</si>
  <si>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</si>
  <si>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</si>
  <si>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</si>
  <si>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</si>
  <si>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</si>
  <si>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</si>
  <si>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</si>
  <si>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</si>
  <si>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</si>
  <si>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</si>
  <si>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</si>
  <si>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</si>
  <si>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</si>
  <si>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</si>
  <si>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</si>
  <si>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</si>
  <si>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</si>
  <si>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</si>
  <si>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</si>
  <si>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</si>
  <si>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</si>
  <si>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</si>
  <si>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</si>
  <si>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</si>
  <si>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</si>
  <si>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</si>
  <si>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</si>
  <si>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</si>
  <si>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</si>
  <si>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</si>
  <si>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</si>
  <si>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</si>
  <si>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</si>
  <si>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</si>
  <si>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</si>
  <si>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</si>
  <si>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</si>
  <si>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</si>
  <si>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</si>
  <si>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</si>
  <si>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</si>
  <si>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</si>
  <si>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</si>
  <si>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</si>
  <si>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</si>
  <si>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</si>
  <si>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</si>
  <si>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</si>
  <si>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</si>
  <si>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</si>
  <si>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</si>
  <si>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</si>
  <si>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</si>
  <si>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</si>
  <si>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</si>
  <si>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</si>
  <si>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</si>
  <si>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</si>
  <si>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</si>
  <si>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</si>
  <si>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</si>
  <si>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</si>
  <si>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</si>
  <si>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</si>
  <si>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</si>
  <si>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</si>
  <si>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</si>
  <si>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</si>
  <si>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</si>
  <si>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</si>
  <si>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</si>
  <si>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</si>
  <si>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</si>
  <si>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</si>
  <si>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</si>
  <si>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</si>
  <si>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</si>
  <si>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</si>
  <si>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</si>
  <si>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</si>
  <si>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</si>
  <si>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</si>
  <si>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</si>
  <si>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</si>
  <si>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</si>
  <si>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</si>
  <si>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</si>
  <si>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</si>
  <si>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</si>
  <si>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</si>
  <si>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</si>
  <si>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</si>
  <si>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</si>
  <si>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</si>
  <si>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</si>
  <si>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</si>
  <si>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</si>
  <si>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</si>
  <si>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</si>
  <si>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</si>
  <si>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</si>
  <si>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</si>
  <si>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</si>
  <si>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</si>
  <si>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</si>
  <si>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</si>
  <si>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</si>
  <si>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</si>
  <si>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</si>
  <si>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</si>
  <si>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</si>
  <si>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</si>
  <si>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</si>
  <si>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</si>
  <si>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</si>
  <si>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</si>
  <si>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</si>
  <si>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</si>
  <si>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</si>
  <si>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</si>
  <si>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</si>
  <si>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</si>
  <si>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</si>
  <si>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</si>
  <si>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</si>
  <si>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</si>
  <si>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</si>
  <si>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</si>
  <si>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</si>
  <si>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</si>
  <si>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</si>
  <si>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</si>
  <si>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</si>
  <si>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</si>
  <si>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</si>
  <si>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</si>
  <si>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</si>
  <si>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</si>
  <si>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</si>
  <si>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</si>
  <si>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</si>
  <si>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</si>
  <si>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</si>
  <si>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</si>
  <si>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</si>
  <si>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</si>
  <si>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</si>
  <si>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</si>
  <si>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</si>
  <si>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</si>
  <si>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</si>
  <si>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</si>
  <si>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</si>
  <si>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</si>
  <si>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</si>
  <si>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</si>
  <si>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</si>
  <si>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</si>
  <si>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</si>
  <si>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</si>
  <si>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</si>
  <si>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</si>
  <si>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</si>
  <si>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</si>
  <si>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</si>
  <si>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</si>
  <si>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</si>
  <si>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</si>
  <si>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</si>
  <si>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</si>
  <si>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</si>
  <si>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</si>
  <si>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</si>
  <si>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</si>
  <si>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</si>
  <si>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</si>
  <si>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</si>
  <si>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</si>
  <si>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</si>
  <si>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</si>
  <si>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</si>
  <si>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</si>
  <si>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</si>
  <si>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</si>
  <si>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</si>
  <si>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</si>
  <si>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</si>
  <si>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</si>
  <si>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</si>
  <si>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</si>
  <si>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</si>
  <si>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</si>
  <si>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</si>
  <si>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</si>
  <si>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</si>
  <si>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</si>
  <si>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</si>
  <si>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</si>
  <si>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</si>
  <si>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</si>
  <si>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</si>
  <si>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</si>
  <si>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</si>
  <si>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</si>
  <si>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</si>
  <si>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</si>
  <si>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</si>
  <si>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</si>
  <si>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</si>
  <si>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</si>
  <si>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</si>
  <si>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</si>
  <si>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</si>
  <si>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</si>
  <si>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</si>
  <si>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</si>
  <si>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</si>
  <si>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</si>
  <si>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</si>
  <si>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</si>
  <si>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</si>
  <si>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</si>
  <si>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</si>
  <si>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</si>
  <si>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</si>
  <si>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</si>
  <si>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</si>
  <si>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</si>
  <si>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</si>
  <si>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</si>
  <si>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</si>
  <si>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</si>
  <si>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</si>
  <si>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</si>
  <si>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</si>
  <si>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</si>
  <si>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</si>
  <si>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</si>
  <si>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</si>
  <si>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</si>
  <si>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</si>
  <si>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</si>
  <si>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</si>
  <si>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</si>
  <si>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</si>
  <si>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</si>
  <si>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</si>
  <si>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</si>
  <si>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</si>
  <si>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</si>
  <si>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</si>
  <si>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</si>
  <si>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</si>
  <si>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</si>
  <si>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</si>
  <si>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</si>
  <si>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</si>
  <si>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</si>
  <si>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</si>
  <si>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</si>
  <si>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</si>
  <si>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</si>
  <si>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</si>
  <si>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</si>
  <si>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</si>
  <si>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</si>
  <si>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</si>
  <si>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</si>
  <si>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</si>
  <si>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</si>
  <si>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</si>
  <si>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</si>
  <si>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</si>
  <si>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</si>
  <si>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</si>
  <si>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</si>
  <si>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</si>
  <si>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</si>
  <si>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</si>
  <si>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</si>
  <si>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</si>
  <si>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</si>
  <si>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</si>
  <si>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</si>
  <si>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</si>
  <si>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</si>
  <si>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</si>
  <si>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</si>
  <si>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</si>
  <si>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</si>
  <si>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</si>
  <si>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</si>
  <si>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</si>
  <si>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</si>
  <si>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</si>
  <si>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</si>
  <si>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</si>
  <si>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</si>
  <si>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</si>
  <si>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</si>
  <si>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</si>
  <si>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</si>
  <si>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</si>
  <si>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</si>
  <si>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</si>
  <si>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</si>
  <si>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</si>
  <si>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</si>
  <si>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</si>
  <si>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</si>
  <si>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</si>
  <si>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</si>
  <si>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</si>
  <si>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</si>
  <si>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</si>
  <si>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</si>
  <si>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</si>
  <si>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</si>
  <si>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</si>
  <si>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</si>
  <si>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</si>
  <si>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</si>
  <si>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</si>
  <si>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</si>
  <si>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</si>
  <si>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</si>
  <si>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</si>
  <si>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</si>
  <si>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</si>
  <si>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</si>
  <si>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</si>
  <si>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</si>
  <si>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</si>
  <si>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</si>
  <si>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</si>
  <si>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</si>
  <si>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</si>
  <si>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</si>
  <si>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</si>
  <si>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</si>
  <si>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</si>
  <si>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</si>
  <si>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</si>
  <si>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</si>
  <si>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</si>
  <si>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</si>
  <si>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</si>
  <si>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</si>
  <si>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</si>
  <si>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</si>
  <si>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</si>
  <si>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</si>
  <si>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</si>
  <si>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</si>
  <si>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</si>
  <si>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</si>
  <si>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</si>
  <si>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</si>
  <si>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</si>
  <si>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</si>
  <si>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</si>
  <si>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</si>
  <si>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</si>
  <si>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</si>
  <si>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</si>
  <si>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</si>
  <si>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</si>
  <si>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</si>
  <si>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</si>
  <si>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</si>
  <si>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</si>
  <si>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</si>
  <si>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</si>
  <si>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</si>
  <si>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</si>
  <si>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</si>
  <si>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</si>
  <si>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</si>
  <si>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</si>
  <si>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</si>
  <si>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</si>
  <si>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</si>
  <si>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</si>
  <si>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</si>
  <si>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</si>
  <si>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</si>
  <si>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</si>
  <si>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</si>
  <si>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</si>
  <si>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</si>
  <si>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</si>
  <si>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</si>
  <si>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</si>
  <si>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</si>
  <si>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</si>
  <si>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</si>
  <si>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</si>
  <si>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</si>
  <si>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</si>
  <si>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</si>
  <si>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</si>
  <si>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</si>
  <si>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</si>
  <si>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</si>
  <si>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</si>
  <si>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</si>
  <si>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</si>
  <si>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</si>
  <si>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</si>
  <si>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</si>
  <si>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</si>
  <si>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</si>
  <si>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</si>
  <si>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</si>
  <si>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</si>
  <si>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</si>
  <si>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</si>
  <si>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</si>
  <si>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</si>
  <si>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</si>
  <si>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</si>
  <si>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</si>
  <si>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</si>
  <si>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</si>
  <si>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</si>
  <si>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</si>
  <si>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</si>
  <si>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</si>
  <si>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</si>
  <si>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</si>
  <si>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</si>
  <si>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</si>
  <si>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</si>
  <si>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</si>
  <si>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</si>
  <si>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</si>
  <si>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</si>
  <si>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</si>
  <si>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</si>
  <si>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</si>
  <si>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</si>
  <si>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</si>
  <si>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</si>
  <si>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</si>
  <si>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</si>
  <si>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</si>
  <si>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</si>
  <si>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</si>
  <si>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</si>
  <si>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</si>
  <si>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</si>
  <si>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</si>
  <si>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</si>
  <si>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</si>
  <si>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</si>
  <si>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</si>
  <si>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</si>
  <si>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</si>
  <si>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</si>
  <si>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</si>
  <si>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</si>
  <si>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</si>
  <si>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</si>
  <si>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</si>
  <si>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</si>
  <si>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</si>
  <si>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</si>
  <si>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</si>
  <si>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</si>
  <si>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</si>
  <si>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</si>
  <si>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</si>
  <si>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</si>
  <si>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</si>
  <si>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</si>
  <si>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</si>
  <si>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</si>
  <si>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</si>
  <si>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</si>
  <si>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</si>
  <si>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</si>
  <si>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</si>
  <si>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</si>
  <si>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</si>
  <si>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</si>
  <si>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</si>
  <si>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</si>
  <si>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</si>
  <si>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</si>
  <si>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</si>
  <si>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</si>
  <si>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</si>
  <si>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</si>
  <si>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</si>
  <si>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</si>
  <si>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</si>
  <si>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</si>
  <si>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</si>
  <si>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</si>
  <si>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</si>
  <si>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</si>
  <si>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</si>
  <si>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</si>
  <si>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</si>
  <si>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</si>
  <si>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</si>
  <si>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</si>
  <si>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</si>
  <si>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</si>
  <si>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</si>
  <si>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</si>
  <si>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</si>
  <si>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</si>
  <si>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</si>
  <si>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</si>
  <si>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</si>
  <si>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</si>
  <si>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</si>
  <si>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</si>
  <si>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</si>
  <si>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</si>
  <si>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</si>
  <si>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</si>
  <si>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</si>
  <si>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</si>
  <si>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</si>
  <si>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</si>
  <si>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</si>
  <si>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</si>
  <si>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</si>
  <si>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</si>
  <si>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</si>
  <si>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</si>
  <si>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</si>
  <si>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</si>
  <si>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</si>
  <si>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</si>
  <si>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</si>
  <si>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</si>
  <si>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</si>
  <si>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</si>
  <si>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</si>
  <si>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</si>
  <si>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</si>
  <si>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</si>
  <si>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</si>
  <si>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</si>
  <si>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</si>
  <si>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</si>
  <si>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</si>
  <si>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</si>
  <si>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</si>
  <si>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</si>
  <si>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</si>
  <si>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</si>
  <si>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</si>
  <si>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</si>
  <si>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</si>
  <si>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</si>
  <si>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</si>
  <si>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</si>
  <si>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</si>
  <si>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</si>
  <si>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</si>
  <si>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</si>
  <si>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</si>
  <si>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</si>
  <si>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</si>
  <si>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</si>
  <si>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</si>
  <si>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</si>
  <si>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</si>
  <si>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</si>
  <si>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</si>
  <si>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</si>
  <si>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</si>
  <si>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</si>
  <si>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</si>
  <si>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</si>
  <si>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</si>
  <si>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</si>
  <si>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</si>
  <si>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</si>
  <si>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</si>
  <si>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</si>
  <si>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</si>
  <si>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</si>
  <si>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</si>
  <si>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</si>
  <si>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</si>
  <si>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</si>
  <si>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</si>
  <si>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</si>
  <si>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</si>
  <si>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</si>
  <si>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</si>
  <si>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</si>
  <si>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</si>
  <si>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</si>
  <si>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</si>
  <si>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</si>
  <si>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</si>
  <si>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</si>
  <si>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</si>
  <si>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</si>
  <si>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</si>
  <si>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</si>
  <si>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</si>
  <si>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</si>
  <si>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</si>
  <si>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</si>
  <si>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</si>
  <si>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</si>
  <si>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</si>
  <si>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</si>
  <si>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</si>
  <si>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</si>
  <si>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</si>
  <si>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</si>
  <si>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</si>
  <si>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</si>
  <si>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</si>
  <si>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</si>
  <si>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</si>
  <si>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</si>
  <si>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</si>
  <si>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</si>
  <si>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</si>
  <si>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</si>
  <si>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</si>
  <si>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</si>
  <si>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</si>
  <si>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</si>
  <si>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</si>
  <si>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</si>
  <si>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</si>
  <si>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</si>
  <si>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</si>
  <si>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</si>
  <si>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</si>
  <si>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</si>
  <si>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</si>
  <si>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</si>
  <si>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</si>
  <si>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</si>
  <si>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</si>
  <si>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</si>
  <si>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</si>
  <si>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</si>
  <si>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</si>
  <si>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</si>
  <si>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</si>
  <si>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</si>
  <si>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</si>
  <si>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</si>
  <si>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</si>
  <si>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</si>
  <si>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</si>
  <si>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</si>
  <si>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</si>
  <si>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</si>
  <si>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</si>
  <si>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</si>
  <si>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</si>
  <si>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</si>
  <si>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</si>
  <si>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</si>
  <si>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</si>
  <si>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</si>
  <si>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</si>
  <si>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</si>
  <si>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</si>
  <si>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</si>
  <si>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</si>
  <si>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</si>
  <si>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</si>
  <si>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</si>
  <si>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</si>
  <si>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</si>
  <si>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</si>
  <si>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</si>
  <si>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</si>
  <si>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</si>
  <si>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</si>
  <si>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</si>
  <si>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</si>
  <si>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</si>
  <si>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</si>
  <si>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</si>
  <si>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</si>
  <si>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</si>
  <si>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</si>
  <si>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</si>
  <si>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</si>
  <si>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</si>
  <si>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</si>
  <si>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</si>
  <si>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</si>
  <si>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</si>
  <si>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</si>
  <si>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</si>
  <si>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</si>
  <si>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</si>
  <si>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</si>
  <si>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</si>
  <si>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</si>
  <si>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</si>
  <si>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</si>
  <si>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</si>
  <si>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</si>
  <si>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</si>
  <si>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</si>
  <si>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</si>
  <si>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</si>
  <si>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</si>
  <si>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</si>
  <si>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</si>
  <si>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</si>
  <si>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</si>
  <si>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</si>
  <si>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</si>
  <si>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</si>
  <si>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</si>
  <si>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</si>
  <si>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</si>
  <si>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</si>
  <si>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</si>
  <si>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</si>
  <si>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</si>
  <si>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</si>
  <si>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</si>
  <si>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</si>
  <si>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</si>
  <si>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</si>
  <si>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</si>
  <si>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</si>
  <si>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</si>
  <si>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</si>
  <si>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</si>
  <si>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</si>
  <si>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</si>
  <si>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</si>
  <si>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</si>
  <si>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</si>
  <si>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</si>
  <si>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</si>
  <si>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</si>
  <si>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</si>
  <si>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</si>
  <si>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</si>
  <si>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</si>
  <si>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</si>
  <si>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</si>
  <si>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</si>
  <si>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</si>
  <si>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</si>
  <si>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</si>
  <si>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</si>
  <si>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</si>
  <si>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</si>
  <si>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</si>
  <si>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</si>
  <si>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</si>
  <si>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</si>
  <si>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</si>
  <si>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</si>
  <si>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</si>
  <si>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</si>
  <si>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</si>
  <si>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</si>
  <si>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</si>
  <si>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</si>
  <si>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</si>
  <si>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</si>
  <si>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</si>
  <si>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</si>
  <si>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</si>
  <si>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</si>
  <si>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</si>
  <si>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</si>
  <si>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</si>
  <si>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</si>
  <si>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</si>
  <si>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</si>
  <si>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</si>
  <si>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</si>
  <si>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</si>
  <si>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</si>
  <si>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</si>
  <si>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</si>
  <si>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</si>
  <si>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</si>
  <si>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</si>
  <si>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</si>
  <si>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</si>
  <si>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</si>
  <si>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</si>
  <si>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</si>
  <si>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</si>
  <si>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</si>
  <si>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</si>
  <si>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</si>
  <si>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</si>
  <si>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</si>
  <si>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</si>
  <si>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</si>
  <si>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</si>
  <si>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</si>
  <si>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</si>
  <si>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</si>
  <si>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</si>
  <si>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</si>
  <si>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</si>
  <si>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</si>
  <si>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</si>
  <si>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</si>
  <si>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</si>
  <si>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</si>
  <si>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</si>
  <si>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</si>
  <si>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</si>
  <si>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</si>
  <si>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</si>
  <si>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</si>
  <si>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</si>
  <si>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</si>
  <si>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</si>
  <si>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</si>
  <si>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</si>
  <si>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</si>
  <si>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</si>
  <si>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</si>
  <si>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</si>
  <si>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</si>
  <si>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</si>
  <si>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</si>
  <si>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</si>
  <si>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</si>
  <si>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</si>
  <si>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</si>
  <si>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</si>
  <si>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</si>
  <si>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</si>
  <si>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</si>
  <si>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</si>
  <si>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</si>
  <si>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</si>
  <si>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</si>
  <si>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</si>
  <si>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</si>
  <si>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</si>
  <si>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</si>
  <si>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</si>
  <si>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</si>
  <si>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</si>
  <si>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</si>
  <si>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</si>
  <si>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</si>
  <si>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</si>
  <si>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</si>
  <si>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</si>
  <si>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</si>
  <si>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</si>
  <si>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</si>
  <si>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</si>
  <si>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</si>
  <si>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</si>
  <si>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</si>
  <si>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</si>
  <si>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</si>
  <si>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</si>
  <si>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</si>
  <si>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</si>
  <si>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</si>
  <si>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</si>
  <si>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</si>
  <si>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</si>
  <si>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</si>
  <si>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</si>
  <si>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</si>
  <si>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</si>
  <si>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</si>
  <si>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</si>
  <si>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</si>
  <si>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</si>
  <si>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</si>
  <si>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</si>
  <si>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</si>
  <si>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</si>
  <si>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</si>
  <si>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</si>
  <si>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</si>
  <si>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</si>
  <si>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</si>
  <si>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</si>
  <si>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</si>
  <si>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</si>
  <si>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</si>
  <si>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</si>
  <si>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</si>
  <si>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</si>
  <si>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</si>
  <si>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</si>
  <si>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</si>
  <si>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</si>
  <si>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</si>
  <si>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</si>
  <si>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</si>
  <si>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</si>
  <si>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</si>
  <si>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</si>
  <si>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</si>
  <si>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</si>
  <si>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</si>
  <si>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</si>
  <si>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</si>
  <si>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</si>
  <si>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</si>
  <si>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</si>
  <si>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</si>
  <si>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</si>
  <si>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</si>
  <si>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</si>
  <si>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</si>
  <si>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</si>
  <si>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</si>
  <si>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</si>
  <si>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</si>
  <si>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</si>
  <si>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</si>
  <si>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</si>
  <si>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</si>
  <si>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</si>
  <si>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</si>
  <si>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</si>
  <si>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</si>
  <si>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</si>
  <si>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</si>
  <si>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</si>
  <si>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</si>
  <si>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</si>
  <si>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</si>
  <si>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</si>
  <si>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</si>
  <si>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</si>
  <si>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</si>
  <si>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</si>
  <si>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</si>
  <si>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</si>
  <si>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</si>
  <si>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</si>
  <si>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</si>
  <si>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</si>
  <si>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</si>
  <si>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</si>
  <si>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</si>
  <si>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</si>
  <si>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</si>
  <si>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</si>
  <si>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</si>
  <si>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</si>
  <si>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</si>
  <si>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</si>
  <si>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</si>
  <si>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</si>
  <si>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</si>
  <si>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</si>
  <si>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</si>
  <si>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</si>
  <si>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</si>
  <si>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</si>
  <si>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</si>
  <si>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</si>
  <si>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</si>
  <si>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</si>
  <si>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</si>
  <si>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</si>
  <si>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</si>
  <si>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</si>
  <si>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</si>
  <si>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</si>
  <si>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</si>
  <si>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</si>
  <si>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</si>
  <si>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</si>
  <si>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</si>
  <si>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</si>
  <si>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</si>
  <si>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</si>
  <si>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</si>
  <si>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</si>
  <si>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</si>
  <si>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</si>
  <si>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</si>
  <si>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</si>
  <si>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</si>
  <si>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</si>
  <si>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</si>
  <si>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</si>
  <si>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</si>
  <si>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</si>
  <si>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</si>
  <si>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</si>
  <si>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</si>
  <si>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</si>
  <si>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</si>
  <si>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</si>
  <si>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</si>
  <si>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</si>
  <si>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</si>
  <si>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</si>
  <si>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</si>
  <si>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</si>
  <si>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</si>
  <si>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</si>
  <si>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</si>
  <si>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</si>
  <si>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</si>
  <si>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</si>
  <si>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</si>
  <si>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</si>
  <si>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</si>
  <si>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</si>
  <si>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</si>
  <si>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</si>
  <si>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</si>
  <si>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</si>
  <si>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</si>
  <si>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</si>
  <si>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</si>
  <si>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</si>
  <si>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</si>
  <si>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</si>
  <si>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</si>
  <si>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</si>
  <si>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</si>
  <si>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</si>
  <si>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</si>
  <si>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</si>
  <si>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</si>
  <si>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</si>
  <si>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</si>
  <si>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</si>
  <si>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</si>
  <si>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</si>
  <si>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</si>
  <si>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</si>
  <si>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</si>
  <si>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</si>
  <si>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</si>
  <si>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</si>
  <si>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</si>
  <si>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</si>
  <si>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</si>
  <si>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</si>
  <si>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</si>
  <si>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</si>
  <si>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</si>
  <si>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</si>
  <si>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</si>
  <si>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</si>
  <si>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</si>
  <si>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</si>
  <si>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</si>
  <si>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</si>
  <si>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</si>
  <si>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</si>
  <si>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</si>
  <si>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</si>
  <si>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</si>
  <si>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</si>
  <si>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</si>
  <si>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</si>
  <si>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</si>
  <si>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</si>
  <si>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</si>
  <si>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</si>
  <si>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</si>
  <si>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</si>
  <si>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</si>
  <si>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</si>
  <si>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</si>
  <si>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</si>
  <si>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</si>
  <si>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</si>
  <si>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</si>
  <si>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</si>
  <si>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</si>
  <si>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</si>
  <si>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</si>
  <si>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</si>
  <si>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</si>
  <si>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</si>
  <si>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</si>
  <si>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</si>
  <si>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</si>
  <si>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</si>
  <si>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</si>
  <si>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</si>
  <si>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</si>
  <si>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</si>
  <si>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</si>
  <si>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</si>
  <si>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</si>
  <si>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</si>
  <si>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</si>
  <si>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</si>
  <si>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</si>
  <si>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</si>
  <si>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</si>
  <si>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</si>
  <si>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</si>
  <si>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</si>
  <si>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</si>
  <si>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</si>
  <si>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</si>
  <si>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</si>
  <si>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</si>
  <si>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</si>
  <si>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</si>
  <si>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</si>
  <si>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</si>
  <si>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</si>
  <si>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</si>
  <si>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</si>
  <si>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</si>
  <si>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</si>
  <si>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</si>
  <si>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</si>
  <si>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</si>
  <si>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</si>
  <si>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</si>
  <si>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</si>
  <si>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</si>
  <si>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</si>
  <si>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</si>
  <si>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</si>
  <si>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</si>
  <si>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</si>
  <si>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</si>
  <si>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</si>
  <si>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</si>
  <si>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</si>
  <si>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</si>
  <si>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</si>
  <si>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</si>
  <si>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</si>
  <si>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</si>
  <si>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</si>
  <si>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</si>
  <si>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</si>
  <si>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</si>
  <si>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</si>
  <si>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</si>
  <si>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</si>
  <si>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</si>
  <si>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</si>
  <si>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</si>
  <si>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</si>
  <si>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</si>
  <si>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</si>
  <si>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</si>
  <si>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</si>
  <si>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</si>
  <si>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</si>
  <si>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</si>
  <si>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</si>
  <si>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</si>
  <si>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</si>
  <si>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</si>
  <si>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</si>
  <si>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</si>
  <si>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</si>
  <si>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</si>
  <si>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</si>
  <si>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</si>
  <si>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</si>
  <si>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</si>
  <si>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</si>
  <si>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</si>
  <si>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</si>
  <si>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</si>
  <si>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</si>
  <si>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</si>
  <si>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</si>
  <si>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</si>
  <si>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</si>
  <si>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</si>
  <si>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</si>
  <si>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</si>
  <si>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</si>
  <si>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</si>
  <si>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</si>
  <si>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</si>
  <si>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</si>
  <si>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</si>
  <si>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</si>
  <si>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</si>
  <si>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</si>
  <si>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</si>
  <si>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</si>
  <si>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</si>
  <si>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</si>
  <si>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</si>
  <si>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</si>
  <si>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</si>
  <si>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</si>
  <si>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</si>
  <si>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</si>
  <si>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</si>
  <si>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</si>
  <si>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</si>
  <si>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</si>
  <si>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</si>
  <si>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</si>
  <si>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</si>
  <si>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</si>
  <si>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</si>
  <si>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</si>
  <si>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</si>
  <si>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</si>
  <si>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</si>
  <si>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</si>
  <si>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</si>
  <si>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</si>
  <si>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</si>
  <si>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</si>
  <si>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</si>
  <si>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</si>
  <si>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</si>
  <si>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</si>
  <si>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</si>
  <si>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</si>
  <si>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</si>
  <si>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</si>
  <si>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</si>
  <si>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</si>
  <si>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</si>
  <si>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</si>
  <si>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</si>
  <si>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</si>
  <si>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</si>
  <si>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</si>
  <si>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</si>
  <si>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</si>
  <si>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</si>
  <si>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</si>
  <si>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</si>
  <si>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</si>
  <si>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</si>
  <si>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</si>
  <si>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</si>
  <si>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</si>
  <si>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</si>
  <si>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</si>
  <si>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</si>
  <si>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</si>
  <si>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</si>
  <si>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</si>
  <si>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</si>
  <si>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</si>
  <si>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</si>
  <si>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</si>
  <si>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</si>
  <si>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</si>
  <si>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</si>
  <si>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</si>
  <si>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</si>
  <si>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</si>
  <si>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</si>
  <si>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</si>
  <si>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</si>
  <si>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</si>
  <si>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</si>
  <si>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</si>
  <si>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</si>
  <si>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</si>
  <si>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</si>
  <si>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</si>
  <si>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</si>
  <si>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</si>
  <si>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</si>
  <si>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</si>
  <si>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</si>
  <si>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</si>
  <si>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</si>
  <si>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</si>
  <si>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</si>
  <si>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</si>
  <si>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</si>
  <si>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</si>
  <si>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</si>
  <si>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</si>
  <si>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</si>
  <si>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</si>
  <si>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</si>
  <si>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</si>
  <si>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</si>
  <si>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</si>
  <si>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</si>
  <si>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</si>
  <si>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</si>
  <si>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</si>
  <si>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</si>
  <si>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</si>
  <si>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</si>
  <si>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</si>
  <si>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</si>
  <si>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</si>
  <si>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</si>
  <si>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</si>
  <si>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</si>
  <si>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</si>
  <si>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</si>
  <si>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</si>
  <si>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</si>
  <si>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</si>
  <si>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</si>
  <si>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</si>
  <si>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</si>
  <si>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</si>
  <si>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</si>
  <si>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</si>
  <si>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</si>
  <si>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</si>
  <si>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</si>
  <si>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</si>
  <si>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</si>
  <si>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</si>
  <si>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</si>
  <si>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</si>
  <si>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</si>
  <si>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</si>
  <si>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</si>
  <si>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</si>
  <si>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</si>
  <si>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</si>
  <si>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</si>
  <si>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</si>
  <si>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</si>
  <si>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</si>
  <si>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</si>
  <si>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</si>
  <si>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</si>
  <si>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</si>
  <si>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</si>
  <si>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</si>
  <si>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</si>
  <si>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</si>
  <si>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</si>
  <si>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</si>
  <si>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</si>
  <si>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</si>
  <si>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</si>
  <si>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</si>
  <si>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</si>
  <si>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</si>
  <si>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</si>
  <si>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</si>
  <si>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</si>
  <si>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</si>
  <si>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</si>
  <si>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</si>
  <si>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</si>
  <si>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</si>
  <si>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</si>
  <si>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</si>
  <si>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</si>
  <si>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</si>
  <si>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</si>
  <si>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</si>
  <si>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</si>
  <si>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</si>
  <si>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</si>
  <si>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</si>
  <si>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</si>
  <si>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</si>
  <si>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</si>
  <si>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</si>
  <si>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</si>
  <si>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</si>
  <si>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</si>
  <si>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</si>
  <si>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</si>
  <si>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</si>
  <si>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</si>
  <si>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</si>
  <si>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</si>
  <si>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</si>
  <si>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</si>
  <si>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</si>
  <si>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</si>
  <si>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</si>
  <si>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</si>
  <si>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</si>
  <si>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</si>
  <si>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</si>
  <si>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</si>
  <si>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</si>
  <si>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</si>
  <si>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</si>
  <si>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</si>
  <si>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</si>
  <si>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</si>
  <si>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</si>
  <si>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</si>
  <si>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</si>
  <si>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</si>
  <si>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</si>
  <si>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</si>
  <si>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</si>
  <si>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</si>
  <si>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</si>
  <si>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</si>
  <si>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</si>
  <si>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</si>
  <si>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</si>
  <si>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</si>
  <si>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</si>
  <si>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</si>
  <si>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</si>
  <si>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</si>
  <si>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</si>
  <si>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</si>
  <si>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</si>
  <si>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</si>
  <si>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</si>
  <si>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</si>
  <si>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</si>
  <si>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</si>
  <si>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</si>
  <si>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</si>
  <si>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</si>
  <si>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</si>
  <si>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</si>
  <si>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</si>
  <si>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</si>
  <si>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</si>
  <si>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</si>
  <si>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</si>
  <si>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</si>
  <si>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</si>
  <si>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</si>
  <si>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</si>
  <si>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</si>
  <si>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</si>
  <si>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</si>
  <si>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</si>
  <si>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</si>
  <si>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</si>
  <si>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</si>
  <si>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</si>
  <si>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</si>
  <si>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</si>
  <si>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</si>
  <si>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</si>
  <si>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</si>
  <si>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</si>
  <si>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</si>
  <si>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</si>
  <si>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</si>
  <si>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</si>
  <si>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</si>
  <si>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</si>
  <si>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</si>
  <si>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</si>
  <si>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</si>
  <si>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</si>
  <si>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</si>
  <si>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</si>
  <si>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</si>
  <si>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</si>
  <si>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</si>
  <si>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</si>
  <si>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</si>
  <si>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</si>
  <si>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</si>
  <si>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</si>
  <si>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</si>
  <si>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</si>
  <si>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</si>
  <si>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</si>
  <si>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</si>
  <si>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</si>
  <si>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</si>
  <si>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</si>
  <si>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</si>
  <si>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</si>
  <si>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</si>
  <si>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</si>
  <si>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</si>
  <si>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</si>
  <si>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</si>
  <si>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</si>
  <si>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</si>
  <si>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</si>
  <si>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</si>
  <si>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</si>
  <si>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</si>
  <si>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</si>
  <si>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</si>
  <si>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</si>
  <si>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</si>
  <si>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</si>
  <si>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</si>
  <si>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</si>
  <si>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</si>
  <si>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</si>
  <si>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</si>
  <si>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</si>
  <si>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</si>
  <si>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</si>
  <si>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</si>
  <si>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</si>
  <si>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</si>
  <si>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</si>
  <si>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</si>
  <si>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</si>
  <si>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</si>
  <si>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</si>
  <si>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</si>
  <si>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</si>
  <si>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</si>
  <si>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</si>
  <si>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</si>
  <si>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</si>
  <si>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</si>
  <si>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</si>
  <si>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</si>
  <si>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</si>
  <si>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</si>
  <si>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</si>
  <si>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</si>
  <si>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</si>
  <si>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</si>
  <si>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</si>
  <si>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</si>
  <si>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</si>
  <si>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</si>
  <si>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</si>
  <si>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</si>
  <si>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</si>
  <si>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</si>
  <si>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</si>
  <si>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</si>
  <si>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</si>
  <si>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</si>
  <si>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</si>
  <si>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</si>
  <si>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</si>
  <si>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</si>
  <si>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</si>
  <si>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</si>
  <si>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</si>
  <si>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</si>
  <si>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</si>
  <si>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</si>
  <si>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</si>
  <si>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</si>
  <si>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</si>
  <si>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</si>
  <si>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</si>
  <si>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</si>
  <si>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</si>
  <si>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</si>
  <si>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</si>
  <si>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</si>
  <si>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</si>
  <si>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</si>
  <si>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</si>
  <si>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</si>
  <si>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</si>
  <si>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</si>
  <si>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</si>
  <si>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</si>
  <si>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</si>
  <si>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</si>
  <si>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</si>
  <si>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</si>
  <si>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</si>
  <si>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</si>
  <si>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</si>
  <si>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</si>
  <si>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</si>
  <si>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</si>
  <si>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</si>
  <si>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</si>
  <si>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</si>
  <si>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</si>
  <si>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</si>
  <si>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</si>
  <si>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</si>
  <si>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</si>
  <si>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</si>
  <si>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</si>
  <si>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</si>
  <si>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</si>
  <si>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</si>
  <si>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</si>
  <si>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</si>
  <si>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</si>
  <si>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</si>
  <si>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</si>
  <si>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</si>
  <si>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</si>
  <si>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</si>
  <si>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</si>
  <si>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</si>
  <si>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</si>
  <si>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</si>
  <si>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</si>
  <si>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</si>
  <si>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</si>
  <si>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</si>
  <si>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</si>
  <si>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</si>
  <si>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</si>
  <si>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</si>
  <si>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</si>
  <si>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</si>
  <si>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</si>
  <si>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</si>
  <si>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</si>
  <si>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PCM-20251206-00000838</t>
  </si>
  <si>
    <t xml:space="preserve">restored by PG </t>
  </si>
  <si>
    <t xml:space="preserve"> PCM-20250215-00000830 </t>
  </si>
  <si>
    <t>LTE site still down and  site located in aramco area access issue need special permission</t>
  </si>
  <si>
    <t>PCM-20251206-00000842</t>
  </si>
  <si>
    <t>located in military area, access issue need special permit</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</si>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</sst>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2" totalsRowShown="0" headerRowDxfId="96" dataDxfId="95" headerRowBorderDxfId="93" tableBorderDxfId="94" totalsRowBorderDxfId="92">
  <autoFilter ref="A1:L1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0" totalsRowShown="0" headerRowDxfId="79" dataDxfId="78" headerRowBorderDxfId="76" tableBorderDxfId="77" totalsRowBorderDxfId="75">
  <autoFilter ref="A1:L2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9" dataDxfId="28" headerRowBorderDxfId="26" tableBorderDxfId="27">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1" totalsRowShown="0" headerRowDxfId="13" tableBorderDxfId="12">
  <autoFilter ref="A1:L41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334.61429386574309</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45997.562719560185</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45997.562719560185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45997.562719560185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45997.562719560185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45997.562719791669</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45997.562719791669</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45997.562719791669</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45997.562719791669</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45997.562719791669</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45997.562719791669</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45997.562719791669</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45997.562719791669</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45997.562719791669</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45997.562719791669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45997.562719791669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45997.562719791669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45997.562719791669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45997.562719791669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45997.562719791669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45997.562719791669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45997.562719791669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45997.562719791669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45997.562719791669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45997.562719791669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45997.562719791669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45997.562719791669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45997.562719791669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45997.562719791669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45997.562719791669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45997.562719791669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45997.562719791669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45997.562719791669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45997.562719791669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45997.562719791669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45997.562719791669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45997.562719791669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45997.562719791669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45997.562719791669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45997.562719791669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45997.562719791669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45997.562719791669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45997.562719791669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45997.562719791669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45997.562719791669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45997.562719791669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45997.562719791669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45997.562719791669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45997.562719791669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45997.562719791669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45997.562719791669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45997.562719791669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45997.562719791669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45997.562719791669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45997.562719791669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45997.562719791669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45997.562719791669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45997.562719791669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45997.562719791669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45997.562719791669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45997.562719791669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45997.562719791669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45997.562719791669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45997.562719791669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45997.562719791669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45997.562719791669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45997.562719791669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45997.562719791669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45997.562719791669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45997.562719791669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45997.562719791669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45997.562719791669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45997.562719791669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45997.562719791669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45997.562719791669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45997.562719791669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45997.562719791669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45997.562719791669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45997.562719791669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45997.562719791669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45997.562719791669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45997.562719791669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45997.562719791669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45997.562719791669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45997.562719791669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45997.562719791669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45997.562719791669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45997.562719791669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45997.562719791669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45997.562719791669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45997.562719791669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45997.562719791669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45997.562719791669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45997.562719791669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45997.562719791669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45997.562719791669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45997.562719791669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45997.562719791669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45997.562719791669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45997.562719791669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45997.562719791669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45997.562719791669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45997.562719791669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45997.562719791669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45997.562719791669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45997.562719791669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45997.562719791669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45997.562719791669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45997.562719791669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45997.562719791669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45997.562719791669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45997.562719791669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45997.562719791669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45997.562719791669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45997.562719791669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45997.562719791669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45997.562719791669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45997.562719791669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45997.562719791669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45997.562719791669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45997.562719791669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45997.562719791669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45997.562719791669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45997.562719791669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45997.562719791669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45997.562719791669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45997.562719791669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45997.562719791669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45997.562719791669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45997.562719791669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45997.562719791669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45997.562719791669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45997.562719791669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45997.562719791669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45997.562719791669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45997.562719791669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45997.562719791669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45997.562719791669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45997.562719791669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45997.562719791669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45997.562719791669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45997.562719791669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45997.562719791669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45997.562719791669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45997.562719791669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45997.562719791669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45997.562719791669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45997.562719791669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45997.562719791669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45997.562719791669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45997.562719791669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45997.562719791669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45997.562719791669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45997.562719791669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45997.562719791669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45997.562719791669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45997.562719791669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45997.562719791669</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45997.562719791669</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45997.562719791669</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45997.562719791669</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45997.562719791669</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45997.562719791669</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45997.562719791669</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45997.562719791669</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45997.562719791669</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45997.562719791669</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45997.562719791669</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45997.562719791669</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45997.562719791669</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45997.562719791669</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45997.562719791669</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45997.562719791669</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45997.562719791669</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45997.562719791669</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45997.562719791669</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45997.562719791669</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45997.562719791669</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45997.562719791669</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45997.562719791669</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45997.562719791669</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45997.562719791669</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45997.562719791669</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45997.562719791669</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45997.562719791669</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45997.562719791669</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45997.562719791669</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45997.562719791669</v>
      </c>
      <c r="H189" s="122"/>
      <c r="I189" s="124" t="str">
        <f>IFERROR(VLOOKUP(D189,DB!A:F,6,0),"")</f>
        <v/>
      </c>
      <c r="J189" s="124" t="str">
        <f>IFERROR(VLOOKUP(D189,DB!A:G,7,0),"")</f>
        <v/>
      </c>
      <c r="K189" s="120"/>
      <c r="L189" s="119" t="str">
        <f>IFERROR(VLOOKUP(D189,DB!A:I,9,0),"")</f>
        <v/>
      </c>
    </row>
    <row r="190" spans="1:12" ht="15" customHeight="1">
      <c r="A190" s="125"/>
      <c r="B190" s="124" t="str">
        <f>IFERROR(VLOOKUP(D190,DB!A:K,11,0),"")</f>
        <v/>
      </c>
      <c r="C190" s="124"/>
      <c r="D190" s="56"/>
      <c r="E190" s="123"/>
      <c r="F190" s="122"/>
      <c r="G190" s="121">
        <f ca="1">IFERROR(NOW()-F190,"-")</f>
        <v>45997.562719791669</v>
      </c>
      <c r="H190" s="122"/>
      <c r="I190" s="124" t="str">
        <f>IFERROR(VLOOKUP(D190,DB!A:F,6,0),"")</f>
        <v/>
      </c>
      <c r="J190" s="124" t="str">
        <f>IFERROR(VLOOKUP(D190,DB!A:G,7,0),"")</f>
        <v/>
      </c>
      <c r="K190" s="120"/>
      <c r="L190" s="119" t="str">
        <f>IFERROR(VLOOKUP(D190,DB!A:I,9,0),"")</f>
        <v/>
      </c>
    </row>
    <row r="191" spans="1:12" ht="15" customHeight="1">
      <c r="A191" s="125"/>
      <c r="B191" s="124" t="str">
        <f>IFERROR(VLOOKUP(D191,DB!A:K,11,0),"")</f>
        <v/>
      </c>
      <c r="C191" s="124"/>
      <c r="D191" s="56"/>
      <c r="E191" s="123"/>
      <c r="F191" s="122"/>
      <c r="G191" s="121">
        <f ca="1">IFERROR(NOW()-F191,"-")</f>
        <v>45997.562719791669</v>
      </c>
      <c r="H191" s="122"/>
      <c r="I191" s="124" t="str">
        <f>IFERROR(VLOOKUP(D191,DB!A:F,6,0),"")</f>
        <v/>
      </c>
      <c r="J191" s="124" t="str">
        <f>IFERROR(VLOOKUP(D191,DB!A:G,7,0),"")</f>
        <v/>
      </c>
      <c r="K191" s="120"/>
      <c r="L191" s="119" t="str">
        <f>IFERROR(VLOOKUP(D191,DB!A:I,9,0),"")</f>
        <v/>
      </c>
    </row>
    <row r="192" spans="1:12" ht="15" customHeight="1">
      <c r="A192" s="125"/>
      <c r="B192" s="124" t="str">
        <f>IFERROR(VLOOKUP(D192,DB!A:K,11,0),"")</f>
        <v/>
      </c>
      <c r="C192" s="124"/>
      <c r="D192" s="56"/>
      <c r="E192" s="123"/>
      <c r="F192" s="122"/>
      <c r="G192" s="121">
        <f ca="1">IFERROR(NOW()-F192,"-")</f>
        <v>45997.562719791669</v>
      </c>
      <c r="H192" s="122"/>
      <c r="I192" s="124" t="str">
        <f>IFERROR(VLOOKUP(D192,DB!A:F,6,0),"")</f>
        <v/>
      </c>
      <c r="J192" s="124" t="str">
        <f>IFERROR(VLOOKUP(D192,DB!A:G,7,0),"")</f>
        <v/>
      </c>
      <c r="K192" s="120"/>
      <c r="L192" s="119" t="str">
        <f>IFERROR(VLOOKUP(D192,DB!A:I,9,0),"")</f>
        <v/>
      </c>
    </row>
  </sheetData>
  <customSheetViews>
    <customSheetView guid="{F6042A99-DD27-4453-835D-0834D95730CC}" filter="1" showAutoFilter="1">
      <pageMargins left="0" right="0" top="0" bottom="0" header="0" footer="0"/>
      <autoFilter ref="B1:M1" xr:uid="{BDC7C828-7709-40FE-8B18-EC0200F9CFCF}"/>
    </customSheetView>
  </customSheetViews>
  <dataValidations count="2">
    <dataValidation allowBlank="1" showInputMessage="1" showErrorMessage="1" sqref="E1" xr:uid="{5DBA255D-CDD9-49FB-AD3C-AF70AB4EE696}"/>
    <dataValidation type="list" allowBlank="1" showInputMessage="1" showErrorMessage="1" sqref="E2:E1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0"/>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172.56288182870776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13.175300810187764</v>
      </c>
      <c r="H4" s="97">
        <v>45984.381168981483</v>
      </c>
      <c r="I4" s="18" t="str">
        <f>IFERROR(VLOOKUP(D4,DB!A:F,6,0),"")</f>
        <v>SCECO</v>
      </c>
      <c r="J4" s="18" t="str">
        <f>IFERROR(VLOOKUP(D4,DB!A:G,7,0),"")</f>
        <v>Vandalized</v>
      </c>
      <c r="K4" s="19" t="s">
        <v>39115</v>
      </c>
      <c r="L4" s="18" t="str">
        <f>IFERROR(VLOOKUP(D4,DB!A:I,9,0),"")</f>
        <v>Latis</v>
      </c>
    </row>
    <row r="5" spans="1:12" s="155" customFormat="1" ht="31.5" customHeight="1">
      <c r="A5" s="156" t="s">
        <v>39116</v>
      </c>
      <c r="B5" s="58" t="str">
        <f>IFERROR(VLOOKUP(D5,DB!A:K,11,0),"")</f>
        <v>R2</v>
      </c>
      <c r="C5" s="58">
        <v>1</v>
      </c>
      <c r="D5" s="58" t="s">
        <v>22828</v>
      </c>
      <c r="E5" s="81" t="s">
        <v>39117</v>
      </c>
      <c r="F5" s="71">
        <v>45997.355381944442</v>
      </c>
      <c r="G5" s="72">
        <f ca="1">IFERROR(NOW()-F5,"-")</f>
        <v>0.20733761574228993</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9</v>
      </c>
      <c r="D6" s="18" t="s">
        <v>23838</v>
      </c>
      <c r="E6" s="18" t="s">
        <v>39109</v>
      </c>
      <c r="F6" s="97">
        <v>45997.490787037037</v>
      </c>
      <c r="G6" s="98">
        <f ca="1">IFERROR(NOW()-F6,"-")</f>
        <v>7.1932523147552274E-2</v>
      </c>
      <c r="H6" s="154">
        <v>45997.529247685183</v>
      </c>
      <c r="I6" s="18" t="str">
        <f>IFERROR(VLOOKUP(D6,DB!A:F,6,0),"")</f>
        <v>SCECO</v>
      </c>
      <c r="J6" s="18" t="str">
        <f>IFERROR(VLOOKUP(D6,DB!A:G,7,0),"")</f>
        <v>Good</v>
      </c>
      <c r="K6" s="19" t="s">
        <v>39120</v>
      </c>
      <c r="L6" s="18" t="str">
        <f>IFERROR(VLOOKUP(D6,DB!A:I,9,0),"")</f>
        <v>Latis</v>
      </c>
    </row>
    <row r="7" spans="1:12" ht="31.5" customHeight="1">
      <c r="A7" s="96"/>
      <c r="B7" s="18" t="str">
        <f>IFERROR(VLOOKUP(D7,DB!A:K,11,0),"")</f>
        <v/>
      </c>
      <c r="C7" s="18"/>
      <c r="D7" s="18"/>
      <c r="E7" s="18"/>
      <c r="F7" s="97"/>
      <c r="G7" s="98">
        <f ca="1">IFERROR(NOW()-F7,"-")</f>
        <v>45997.562719560185</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45997.562719560185</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45997.562719560185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45997.562719560185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45997.562719560185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45997.562719560185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82"/>
      <c r="E13" s="18"/>
      <c r="F13" s="97"/>
      <c r="G13" s="98">
        <f ca="1">IFERROR(NOW()-F13,"-")</f>
        <v>45997.562719560185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45997.562719560185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45997.562719560185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45997.562719560185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45997.562719560185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45997.562719560185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45997.562719560185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45997.562719560185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45997.562719560185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45997.562719560185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45997.562719560185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45997.562719560185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45997.562719560185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45997.562719560185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45997.562719560185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45997.562719560185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45997.562719560185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45997.562719560185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45997.562719560185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45997.562719560185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45997.562719560185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45997.562719560185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45997.562719560185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45997.562719560185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45997.562719560185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45997.562719560185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45997.562719560185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45997.562719560185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45997.562719560185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45997.562719560185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45997.562719560185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45997.562719560185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45997.562719560185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45997.562719560185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45997.562719560185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45997.562719560185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45997.562719560185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45997.562719560185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45997.562719560185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45997.562719560185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45997.562719560185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45997.562719560185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45997.562719560185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45997.562719560185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45997.562719560185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45997.562719560185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45997.562719560185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45997.562719560185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45997.562719560185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45997.562719560185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45997.562719560185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45997.562719560185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45997.562719560185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45997.562719560185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45997.562719560185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45997.562719560185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45997.562719560185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45997.562719560185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45997.562719560185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45997.562719560185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45997.562719560185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45997.562719560185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45997.562719560185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45997.562719560185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45997.562719560185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45997.562719560185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45997.562719560185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45997.562719560185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45997.562719560185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45997.562719560185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45997.562719560185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45997.562719560185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45997.562719560185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45997.562719560185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45997.562719560185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45997.562719560185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45997.562719560185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45997.562719560185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45997.562719560185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45997.562719560185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45997.562719560185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45997.562719560185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45997.562719560185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45997.562719560185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45997.562719560185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45997.562719560185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45997.562719560185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45997.562719560185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45997.562719560185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45997.562719560185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45997.562719560185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45997.562719560185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45997.562719560185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45997.562719560185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45997.562719560185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45997.562719560185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45997.562719560185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45997.562719560185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45997.562719560185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45997.562719560185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45997.562719560185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45997.562719560185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45997.562719560185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45997.562719560185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45997.562719560185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45997.562719560185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45997.562719560185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45997.562719560185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45997.562719560185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45997.562719560185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45997.562719560185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45997.562719560185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45997.562719560185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45997.562719560185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45997.562719560185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45997.562719560185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45997.562719560185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45997.562719560185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45997.562719560185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45997.562719560185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45997.562719560185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45997.562719560185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45997.562719560185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45997.562719560185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45997.562719560185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45997.562719560185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45997.562719560185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45997.562719560185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45997.562719560185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45997.562719560185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45997.562719560185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45997.562719560185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45997.562719560185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45997.562719560185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45997.562719560185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45997.562719560185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45997.562719560185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45997.562719560185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45997.562719560185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45997.562719560185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45997.562719560185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45997.562719560185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45997.562719560185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45997.562719560185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45997.562719560185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45997.562719560185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45997.562719560185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45997.562719560185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45997.562719560185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45997.562719560185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45997.562719560185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45997.562719560185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45997.562719560185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45997.562719560185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45997.562719560185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45997.562719560185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45997.562719560185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45997.562719560185</v>
      </c>
      <c r="H170" s="97"/>
      <c r="I170" s="18" t="str">
        <f>IFERROR(VLOOKUP(D170,DB!A:F,6,0),"")</f>
        <v/>
      </c>
      <c r="J170" s="18" t="str">
        <f>IFERROR(VLOOKUP(D170,DB!A:G,7,0),"")</f>
        <v/>
      </c>
      <c r="K170" s="19"/>
      <c r="L170" s="18" t="str">
        <f>IFERROR(VLOOKUP(D170,DB!A:I,9,0),"")</f>
        <v/>
      </c>
    </row>
    <row r="171" spans="1:12" ht="31.5" customHeight="1">
      <c r="A171" s="149"/>
      <c r="B171" s="150" t="str">
        <f>IFERROR(VLOOKUP(D171,DB!A:K,11,0),"")</f>
        <v/>
      </c>
      <c r="C171" s="150"/>
      <c r="D171" s="150"/>
      <c r="E171" s="150"/>
      <c r="F171" s="151"/>
      <c r="G171" s="152">
        <f ca="1">IFERROR(NOW()-F171,"-")</f>
        <v>45997.562719560185</v>
      </c>
      <c r="H171" s="151"/>
      <c r="I171" s="150" t="str">
        <f>IFERROR(VLOOKUP(D171,DB!A:F,6,0),"")</f>
        <v/>
      </c>
      <c r="J171" s="150" t="str">
        <f>IFERROR(VLOOKUP(D171,DB!A:G,7,0),"")</f>
        <v/>
      </c>
      <c r="K171" s="153"/>
      <c r="L171" s="150" t="str">
        <f>IFERROR(VLOOKUP(D171,DB!A:I,9,0),"")</f>
        <v/>
      </c>
    </row>
    <row r="172" spans="1:12" ht="31.5" customHeight="1">
      <c r="A172" s="96"/>
      <c r="B172" s="18" t="str">
        <f>IFERROR(VLOOKUP(D172,DB!A:K,11,0),"")</f>
        <v/>
      </c>
      <c r="C172" s="18"/>
      <c r="D172" s="18"/>
      <c r="E172" s="18"/>
      <c r="F172" s="97"/>
      <c r="G172" s="98">
        <f ca="1">IFERROR(NOW()-F172,"-")</f>
        <v>45997.562719560185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45997.562719560185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45997.562719560185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45997.562719560185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45997.562719560185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45997.562719560185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45997.562719560185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45997.562719560185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45997.562719560185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45997.562719560185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45997.562719560185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45997.562719560185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45997.562719560185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45997.562719560185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45997.562719560185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45997.562719560185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45997.562719560185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45997.562719560185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45997.562719560185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45997.562719560185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45997.562719560185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45997.562719560185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45997.562719560185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45997.562719560185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45997.562719560185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45997.562719560185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45997.562719560185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45997.562719560185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45997.562719560185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45997.562719560185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45997.562719560185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45997.562719560185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45997.562719560185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45997.562719560185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45997.562719560185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45997.562719560185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45997.562719560185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45997.562719560185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45997.562719560185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45997.562719560185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45997.562719560185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45997.562719560185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45997.562719560185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45997.562719560185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45997.562719560185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45997.562719560185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45997.562719560185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45997.562719560185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45997.562719560185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45997.562719560185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45997.562719560185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45997.562719560185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45997.562719560185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45997.562719560185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45997.562719560185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45997.562719560185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45997.562719560185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45997.562719560185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45997.562719560185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45997.562719560185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45997.562719560185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45997.562719560185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45997.562719560185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45997.562719560185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45997.562719560185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45997.562719560185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45997.562719560185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45997.562719560185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45997.562719560185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45997.562719560185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45997.562719560185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45997.562719560185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45997.562719560185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45997.562719560185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45997.562719560185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45997.562719560185</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45997.562719560185</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45997.562719560185</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45997.562719560185</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45997.562719560185</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45997.562719560185</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45997.562719560185</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45997.562719560185</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45997.562719560185</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45997.562719560185</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45997.562719560185</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45997.562719560185</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45997.562719560185</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45997.562719560185</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45997.562719560185</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45997.562719560185</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45997.562719560185</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45997.562719560185</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45997.562719560185</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45997.562719560185</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45997.562719560185</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45997.562719560185</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45997.562719560185</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45997.562719560185</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45997.562719560185</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45997.562719560185</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45997.562719560185</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45997.562719560185</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45997.562719560185</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45997.562719560185</v>
      </c>
      <c r="H276" s="97"/>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7"/>
      <c r="G277" s="98">
        <f ca="1">IFERROR(NOW()-F277,"-")</f>
        <v>45997.562719560185</v>
      </c>
      <c r="H277" s="97"/>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7"/>
      <c r="G278" s="98">
        <f ca="1">IFERROR(NOW()-F278,"-")</f>
        <v>45997.562719560185</v>
      </c>
      <c r="H278" s="97"/>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7"/>
      <c r="G279" s="98">
        <f ca="1">IFERROR(NOW()-F279,"-")</f>
        <v>45997.562719560185</v>
      </c>
      <c r="H279" s="97"/>
      <c r="I279" s="18" t="str">
        <f>IFERROR(VLOOKUP(D279,DB!A:F,6,0),"")</f>
        <v/>
      </c>
      <c r="J279" s="18" t="str">
        <f>IFERROR(VLOOKUP(D279,DB!A:G,7,0),"")</f>
        <v/>
      </c>
      <c r="K279" s="19"/>
      <c r="L279" s="18" t="str">
        <f>IFERROR(VLOOKUP(D279,DB!A:I,9,0),"")</f>
        <v/>
      </c>
    </row>
    <row r="280" spans="1:12" ht="31.5" customHeight="1">
      <c r="A280" s="149"/>
      <c r="B280" s="150" t="str">
        <f>IFERROR(VLOOKUP(D280,DB!A:K,11,0),"")</f>
        <v/>
      </c>
      <c r="C280" s="150"/>
      <c r="D280" s="150"/>
      <c r="E280" s="150"/>
      <c r="F280" s="151"/>
      <c r="G280" s="152">
        <f ca="1">IFERROR(NOW()-F280,"-")</f>
        <v>45997.562719560185</v>
      </c>
      <c r="H280" s="151"/>
      <c r="I280" s="150" t="str">
        <f>IFERROR(VLOOKUP(D280,DB!A:F,6,0),"")</f>
        <v/>
      </c>
      <c r="J280" s="150" t="str">
        <f>IFERROR(VLOOKUP(D280,DB!A:G,7,0),"")</f>
        <v/>
      </c>
      <c r="K280" s="153"/>
      <c r="L280" s="150" t="str">
        <f>IFERROR(VLOOKUP(D280,DB!A:I,9,0),"")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45997.562719791669</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45997.562719791669</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45997.562719791669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45997.562719791669</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45997.562719791669</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45997.562719791669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45997.562719791669</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45997.562719791669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45997.562719791669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45997.562719791669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45997.562719791669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45997.562719791669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45997.562719791669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45997.562719791669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45997.562719791669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45997.562719791669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45997.562719791669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45997.562719791669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45997.562719791669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45997.562719791669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45997.562719791669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45997.562719791669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45997.562719791669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45997.562719791669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45997.562719791669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45997.562719791669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45997.562719791669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45997.562719791669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45997.562719791669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45997.562719791669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45997.562719791669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45997.562719791669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45997.562719791669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45997.562719791669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45997.562719791669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45997.562719791669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45997.562719791669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45997.562719791669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45997.562719791669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45997.562719791669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45997.562719791669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45997.562719791669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45997.562719791669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45997.562719791669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45997.562719791669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45997.562719791669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45997.562719791669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45997.562719791669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45997.562719791669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45997.562719791669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45997.562719791669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45997.562719791669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45997.562719791669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45997.562719791669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45997.562719791669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45997.562719791669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45997.562719791669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45997.562719791669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45997.562719791669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45997.562719791669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45997.562719791669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45997.562719791669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45997.562719791669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45997.562719791669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45997.562719791669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45997.562719791669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45997.562719791669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45997.562719791669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45997.562719791669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45997.562719791669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45997.562719791669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45997.562719791669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45997.562719791669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45997.562719791669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45997.562719791669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45997.562719791669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45997.562719791669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45997.562719791669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45997.562719791669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45997.562719791669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45997.562719791669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45997.562719791669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45997.562719791669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45997.562719791669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45997.562719791669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45997.562719791669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45997.562719791669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45997.562719791669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45997.562719791669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45997.562719791669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45997.562719791669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45997.562719791669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45997.562719791669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45997.562719791669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45997.562719791669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45997.562719791669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45997.562719791669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45997.562719791669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45997.562719791669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45997.562719791669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45997.562719791669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45997.562719791669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45997.562719791669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45997.562719791669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45997.562719791669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45997.562719791669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45997.562719791669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45997.562719791669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45997.562719791669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45997.562719791669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45997.562719791669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45997.562719791669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45997.562719791669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45997.562719791669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45997.562719791669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45997.562719791669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45997.562719791669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45997.562719791669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45997.562719791669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45997.562719791669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45997.562719791669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45997.562719791669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45997.562719791669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45997.562719791669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45997.562719791669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45997.562719791669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45997.562719791669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45997.562719791669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45997.562719791669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45997.562719791669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45997.562719791669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45997.562719791669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45997.562719791669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45997.562719791669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45997.562719791669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45997.562719791669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45997.562719791669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45997.562719791669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45997.562719791669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45997.562719791669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45997.562719791669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45997.562719791669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45997.562719791669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45997.562719791669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45997.562719791669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45997.562719791669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45997.562719791669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45997.562719791669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45997.562719791669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45997.562719791669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45997.562719791669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45997.562719791669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45997.562719791669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45997.562719791669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45997.562719791669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45997.562719791669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45997.562719791669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45997.562719791669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45997.562719791669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45997.562719791669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45997.562719791669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45997.562719791669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45997.562719791669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45997.562719791669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45997.562719791669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45997.562719791669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45997.562719791669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45997.562719791669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45997.562719791669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45997.562719791669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45997.562719791669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45997.562719791669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45997.562719791669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45997.562719791669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45997.562719791669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45997.562719791669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45997.562719791669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45997.562719791669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45997.562719791669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45997.562719791669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45997.562719791669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45997.562719791669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45997.562719791669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45997.562719791669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45997.562719791669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45997.562719791669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45997.562719791669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45997.562719791669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45997.562719791669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45997.562719791669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45997.562719791669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45997.562719791669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45997.562719791669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45997.562719791669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45997.562719791669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45997.562719791669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45997.562719791669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45997.562719791669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45997.562719791669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45997.562719791669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45997.562719791669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45997.562719791669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45997.562719791669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45997.562719791669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45997.562719791669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45997.562719791669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45997.562719791669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45997.562719791669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45997.562719791669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45997.562719791669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45997.562719791669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45997.562719791669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45997.562719791669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45997.562719791669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45997.562719791669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45997.562719791669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45997.562719791669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45997.562719791669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45997.562719791669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45997.562719791669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45997.562719791669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45997.562719791669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45997.562719791669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45997.562719791669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45997.562719791669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45997.562719791669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45997.562719791669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45997.562719791669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45997.562719791669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45997.562719791669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45997.562719791669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45997.562719791669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45997.562719791669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45997.562719791669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45997.562719791669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45997.562719791669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45997.562719791669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45997.562719791669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45997.562719791669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45997.562719791669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45997.562719791669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45997.562719791669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45997.562719791669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45997.562719791669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45997.562719791669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45997.562719791669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45997.562719791669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45997.562719791669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45997.562719791669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45997.562719791669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45997.562719791669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45997.562719791669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45997.562719791669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45997.562719791669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45997.562719791669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45997.562719791669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45997.562719791669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45997.562719791669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45997.562719791669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45997.562719791669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45997.562719791669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45997.562719791669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45997.562719791669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45997.562719791669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45997.562719791669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45997.562719791669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45997.562719791669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45997.562719791669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45997.562719791669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45997.562719791669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45997.562719791669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45997.562719791669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45997.562719791669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45997.562719791669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45997.562719791669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45997.562719791669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45997.562719791669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45997.562719791669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45997.562719791669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45997.562719791669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45997.562719791669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45997.562719791669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45997.562719791669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45997.562719791669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45997.562719791669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45997.562719791669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45997.562719791669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45997.562719791669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45997.562719791669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45997.562719791669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45997.562719791669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45997.562719791669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45997.562719791669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45997.562719791669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45997.562719791669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45997.562719791669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45997.562719791669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45997.562719791669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45997.562719791669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45997.562719791669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45997.562719791669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45997.562719791669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45997.562719791669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45997.562719791669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45997.562719791669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45997.562719791669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45997.562719791669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45997.562719791669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45997.562719791669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45997.562719791669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45997.562719791669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45997.562719791669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45997.562719791669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45997.562719791669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45997.562719791669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45997.562719791669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45997.562719791669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45997.562719791669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45997.562719791669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45997.562719791669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45997.562719791669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45997.562719791669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45997.562719791669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45997.562719791669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45997.562719791669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45997.562719791669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45997.562719791669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45997.562719791669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45997.562719791669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45997.562719791669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45997.562719791669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45997.562719791669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45997.562719791669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45997.562719791669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45997.562719791669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45997.562719791669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45997.562719791669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45997.562719791669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45997.562719791669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45997.562719791669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45997.562719791669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45997.562719791669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45997.562719791669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45997.562719791669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45997.562719791669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45997.562719791669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45997.562719791669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45997.562719791669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45997.562719791669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45997.562719791669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45997.562719791669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45997.562719791669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45997.562719791669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45997.562719791669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45997.562719791669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45997.562719791669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45997.562719791669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45997.562719791669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45997.562719791669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45997.562719791669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45997.562719791669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45997.562719791669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45997.562719791669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45997.562719791669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45997.562719791669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45997.562719791669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45997.562719791669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45997.562719791669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45997.562719791669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45997.562719791669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45997.562719791669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45997.562719791669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45997.562719791669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45997.562719791669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45997.562719791669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45997.562719791669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45997.562719791669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45997.562719791669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45997.562719791669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45997.562719791669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45997.562719791669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45997.562719791669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45997.562719791669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45997.562719791669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45997.562719791669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45997.562719791669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45997.562719791669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45997.562719791669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45997.562719791669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45997.562719791669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45997.562719791669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45997.562719791669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45997.562719791669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45997.562719791669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45997.562719791669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45997.562719791669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45997.562719791669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45997.562719791669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45997.562719791669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45997.562719791669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45997.562719791669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45997.562719791669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45997.562719791669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45997.562719791669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45997.562719791669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45997.562719791669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45997.562719791669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45997.562719791669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45997.562719791669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45997.562719791669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45997.562719791669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45997.562719791669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45997.562719791669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45997.562719791669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45997.562719791669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45997.562719791669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45997.562719791669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45997.562719791669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45997.562719791669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45997.562719791669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45997.562719791669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45997.562719791669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45997.562719791669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45997.562719791669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45997.562719791669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45997.562719791669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45997.562719791669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45997.562719791669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45997.562719791669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45997.562719791669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45997.562719791669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45997.562719791669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45997.562719791669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45997.562719791669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45997.562719791669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45997.562719791669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45997.562719791669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45997.562719791669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45997.562719791669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45997.562719791669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45997.562719791669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45997.562719791669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45997.562719791669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45997.562719791669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45997.562719791669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45997.562719791669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45997.562719791669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45997.562719791669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45997.562719791669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45997.562719791669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45997.562719791669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45997.562719791669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45997.562719791669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45997.562719791669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45997.562719791669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45997.562719791669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45997.562719791669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45997.562719791669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45997.562719791669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45997.562719791669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45997.562719791669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45997.562719791669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45997.562719791669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45997.562719791669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45997.562719791669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45997.562719791669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45997.562719791669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45997.562719791669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45997.562719791669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45997.562719791669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45997.562719791669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45997.562719791669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45997.562719791669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45997.562719791669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45997.562719791669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45997.562719791669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45997.562719791669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45997.562719791669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45997.562719791669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45997.562719791669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45997.562719791669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45997.562719791669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45997.562719791669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45997.562719791669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45997.562719791669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45997.562719791669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45997.562719791669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45997.562719791669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45997.562719791669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45997.562719791669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45997.562719791669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45997.562719791669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45997.562719791669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45997.562719791669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45997.562719791669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45997.562719791669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45997.562719791669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45997.562719791669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45997.562719791669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45997.562719791669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45997.562719791669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45997.562719791669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45997.562719791669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45997.562719791669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45997.562719791669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45997.562719791669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45997.562719791669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45997.562719791669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45997.562719791669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45997.562719791669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45997.562719791669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45997.562719791669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45997.562719791669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45997.562719791669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45997.562719791669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45997.562719791669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45997.562719791669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45997.562719791669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45997.562719791669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45997.562719791669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45997.562719791669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45997.562719791669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45997.562719791669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45997.562719791669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45997.562719791669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45997.562719791669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45997.562719791669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45997.562719791669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45997.562719791669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45997.562719791669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45997.562719791669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45997.562719791669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45997.562719791669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45997.562719791669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45997.562719791669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45997.562719791669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45997.562719791669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45997.562719791669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45997.562719791669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45997.562719791669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45997.562719791669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45997.562719791669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45997.562719791669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45997.562719791669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45997.562719791669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45997.562719791669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45997.562719791669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45997.562719791669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45997.562719791669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45997.562719791669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45997.562719791669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45997.562719791669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45997.562719791669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45997.562719791669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45997.562719791669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45997.562719791669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45997.562719791669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45997.562719791669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45997.562719791669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45997.562719791669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45997.562719791669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45997.562719791669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45997.562719791669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45997.562719791669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45997.562719791669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45997.562719791669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45997.562719791669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45997.562719791669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45997.562719791669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45997.562719791669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45997.562719791669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45997.562719791669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45997.562719791669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45997.562719791669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45997.562719791669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45997.562719791669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45997.562719791669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45997.562719791669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45997.562719791669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45997.562719791669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45997.562719791669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45997.562719791669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45997.562719791669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45997.562719791669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45997.562719791669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45997.562719791669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45997.562719791669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45997.562719791669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45997.562719791669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45997.562719791669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45997.562719791669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45997.562719791669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45997.562719791669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45997.562719791669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45997.562719791669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45997.562719791669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45997.562719791669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45997.562719791669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45997.562719791669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45997.562719791669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45997.562719791669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45997.562719791669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45997.562719791669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45997.562719791669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45997.562719791669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45997.562719791669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45997.562719791669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45997.562719791669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45997.562719791669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45997.562719791669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45997.562719791669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45997.562719791669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45997.562719791669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45997.562719791669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45997.562719791669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45997.562719791669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45997.562719791669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45997.562719791669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45997.562719791669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45997.562719791669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45997.562719791669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45997.562719791669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45997.562719791669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45997.562719791669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45997.562719791669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45997.562719791669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45997.562719791669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45997.562719791669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45997.562719791669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45997.562719791669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45997.562719791669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45997.562719791669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45997.562719791669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45997.562719791669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45997.562719791669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45997.562719791669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45997.562719791669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45997.562719791669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45997.562719791669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45997.562719791669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45997.562719791669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45997.562719791669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45997.562719791669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45997.562719791669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45997.562719791669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45997.562719791669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45997.562719791669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45997.562719791669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45997.562719791669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45997.562719791669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45997.562719791669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45997.562719791669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45997.562719791669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45997.562719791669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45997.562719791669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45997.562719791669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45997.562719791669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45997.562719791669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45997.562719791669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45997.562719791669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45997.562719791669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45997.562719791669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45997.562719791669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45997.562719791669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45997.562719791669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45997.562719791669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45997.562719791669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45997.562719791669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45997.562719791669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45997.562719791669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45997.562719791669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45997.562719791669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45997.562719791669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45997.562719791669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45997.562719791669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45997.562719791669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45997.562719791669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45997.562719791669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45997.562719791669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45997.562719791669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45997.562719791669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45997.562719791669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45997.562719791669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45997.562719791669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45997.562719791669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45997.562719791669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45997.562719791669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45997.562719791669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45997.562719791669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45997.562719791669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45997.562719791669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45997.562719791669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45997.562719791669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45997.562719791669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45997.562719791669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45997.562719791669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45997.562719791669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45997.562719791669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45997.562719791669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45997.562719791669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45997.562719791669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45997.562719791669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45997.562719791669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45997.562719791669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45997.562719791669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45997.562719791669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45997.562719791669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45997.562719791669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45997.562719791669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45997.562719791669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45997.562719791669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45997.562719791669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45997.562719791669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45997.562719791669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45997.562719791669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45997.562719791669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45997.562719791669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45997.562719791669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45997.562719791669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45997.562719791669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45997.562719791669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45997.562719791669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45997.562719791669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45997.562719791669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45997.562719791669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45997.562719791669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45997.562719791669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45997.562719791669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45997.562719791669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45997.562719791669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45997.562719791669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45997.562719791669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45997.562719791669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45997.562719791669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45997.562719791669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45997.562719791669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45997.562719791669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45997.562719791669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45997.562719791669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45997.562719791669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45997.562719791669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45997.562719791669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45997.562719791669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45997.562719791669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45997.562719791669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45997.562719791669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45997.562719791669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45997.562719791669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45997.562719791669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45997.562719791669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45997.562719791669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45997.562719791669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45997.562719791669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45997.562719791669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45997.562719791669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45997.562719791669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45997.562719791669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45997.562719791669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45997.562719791669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45997.562719791669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45997.562719791669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45997.562719791669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45997.562719791669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45997.562719791669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45997.562719791669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45997.562719791669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45997.562719791669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45997.562719791669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45997.562719791669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45997.562719791669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45997.562719791669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45997.562719791669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45997.562719791669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45997.562719791669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45997.562719791669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45997.562719791669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45997.562719791669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45997.562719791669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45997.562719791669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45997.562719791669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45997.562719791669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45997.562719791669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45997.562719791669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45997.562719791669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45997.562719791669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45997.562719791669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45997.562719791669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45997.562719791669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45997.562719791669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45997.562719791669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45997.562719791669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45997.562719791669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45997.562719791669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45997.562719791669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45997.562719791669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45997.562719791669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45997.562719791669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45997.562719791669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45997.562719791669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45997.562719791669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45997.562719791669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45997.562719791669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45997.562719791669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45997.562719791669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45997.562719791669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45997.562719791669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45997.562719791669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45997.562719791669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45997.562719791669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45997.562719791669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45997.562719791669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45997.562719791669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45997.562719791669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45997.562719791669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45997.562719791669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45997.562719791669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45997.562719791669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45997.562719791669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45997.562719791669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45997.562719791669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45997.562719791669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45997.562719791669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45997.562719791669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45997.562719791669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45997.562719791669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45997.562719791669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45997.562719791669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45997.562719791669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45997.562719791669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45997.562719791669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45997.562719791669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45997.562719791669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45997.562719791669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45997.562719791669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45997.562719791669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45997.562719791669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45997.562719791669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45997.562719791669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45997.562719791669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45997.562719791669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45997.562719791669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45997.562719791669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45997.562719791669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45997.562719791669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45997.562719791669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45997.562719791669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45997.562719791669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45997.562719791669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45997.562719791669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45997.562719791669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45997.562719791669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45997.562719791669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45997.562719791669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45997.562719791669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45997.562719791669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45997.562719791669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45997.562719791669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45997.562719791669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45997.562719791669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45997.562719791669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45997.562719791669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45997.562719791669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45997.562719791669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45997.562719791669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45997.562719791669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45997.562719791669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45997.562719791669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45997.562719791669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45997.562719791669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45997.562719791669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45997.562719791669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45997.562719791669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45997.562719791669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45997.562719791669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45997.562719791669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45997.562719791669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45997.562719791669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45997.562719791669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45997.562719791669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45997.562719791669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45997.562719791669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45997.562719791669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45997.562719791669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45997.562719791669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45997.562719791669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45997.562719791669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45997.562719791669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45997.562719791669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45997.562719791669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45997.562719791669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45997.562719791669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45997.562719791669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45997.562719791669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45997.562719791669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45997.562719791669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45997.562719791669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45997.562719791669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45997.562719791669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45997.562719791669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45997.562719791669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45997.562719791669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45997.562719791669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45997.562719791669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45997.562719791669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45997.562719791669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45997.562719791669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45997.562719791669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45997.562719791669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45997.562719791669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45997.562719791669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45997.562719791669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45997.562719791669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45997.562719791669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45997.562719791669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45997.562719791669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45997.562719791669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45997.562719791669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45997.562719791669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45997.562719791669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45997.562719791669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45997.562719791669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45997.562719791669</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294.08200219907303</v>
      </c>
      <c r="H2" s="91">
        <v>45703.474768518521</v>
      </c>
      <c r="I2" s="91" t="str">
        <f>IFERROR(VLOOKUP(D2,DB!A:F,6,0),"")</f>
        <v>SCECO</v>
      </c>
      <c r="J2" s="91" t="str">
        <f>IFERROR(VLOOKUP(D2,DB!A:G,7,0),"")</f>
        <v>Dead</v>
      </c>
      <c r="K2" s="93" t="s">
        <v>39122</v>
      </c>
      <c r="L2" s="87" t="str">
        <f>IFERROR(VLOOKUP(D2,DB!A:I,9,0),"")</f>
        <v>Latis</v>
      </c>
    </row>
    <row r="3" spans="1:16" ht="15" customHeight="1">
      <c r="A3" s="107" t="s">
        <v>39123</v>
      </c>
      <c r="B3" s="107" t="str">
        <f>IFERROR(VLOOKUP(D3,DB!A:K,11,0),"")</f>
        <v>R4</v>
      </c>
      <c r="C3" s="89">
        <v>2</v>
      </c>
      <c r="D3" s="87" t="s">
        <v>32840</v>
      </c>
      <c r="E3" s="90" t="s">
        <v>39106</v>
      </c>
      <c r="F3" s="91">
        <v>45997.492002314815</v>
      </c>
      <c r="G3" s="92">
        <f t="shared" ref="G3:G66" ca="1" si="0">IFERROR(NOW()-F3,"")</f>
        <v>7.0717476854042616E-2</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39109</v>
      </c>
      <c r="F4" s="91">
        <v>45997.533333333333</v>
      </c>
      <c r="G4" s="92">
        <f t="shared" ca="1" si="0"/>
        <v>2.9386458336375654E-2</v>
      </c>
      <c r="H4" s="91">
        <v>45997.522280092591</v>
      </c>
      <c r="I4" s="107" t="str">
        <f>IFERROR(VLOOKUP(D4,DB!A:F,6,0),"")</f>
        <v>Generator-SG</v>
      </c>
      <c r="J4" s="107" t="str">
        <f>IFERROR(VLOOKUP(D4,DB!A:G,7,0),"")</f>
        <v>Good</v>
      </c>
      <c r="K4" s="93" t="s">
        <v>39126</v>
      </c>
      <c r="L4" s="87" t="str">
        <f>IFERROR(VLOOKUP(D4,DB!A:I,9,0),"")</f>
        <v>Latis</v>
      </c>
    </row>
    <row r="5" spans="1:16" ht="15" customHeight="1">
      <c r="A5" s="107"/>
      <c r="B5" s="107" t="str">
        <f>IFERROR(VLOOKUP(D5,DB!A:K,11,0),"")</f>
        <v/>
      </c>
      <c r="C5" s="89"/>
      <c r="D5" s="87"/>
      <c r="E5" s="90"/>
      <c r="F5" s="91"/>
      <c r="G5" s="92">
        <f t="shared" ca="1" si="0"/>
        <v>45997.562719791669</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45997.562719791669</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45997.562719791669</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45997.562719791669</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45997.562719791669</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45997.562719791669</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45997.562719791669</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45997.562719791669</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45997.562719791669</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45997.562719791669</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45997.562719791669</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45997.562719791669</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45997.562719791669</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45997.562719791669</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45997.562719791669</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45997.562719791669</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45997.562719791669</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45997.562719791669</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45997.562719791669</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45997.562719791669</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45997.562719791669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45997.562719791669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45997.562719791669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45997.562719791669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45997.562719791669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45997.562719791669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45997.562719791669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45997.562719791669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45997.562719791669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45997.562719791669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45997.562719791669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45997.562719791669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45997.562719791669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45997.562719791669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45997.562719791669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45997.562719791669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45997.562719791669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45997.562719791669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45997.562719791669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45997.562719791669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45997.562719791669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45997.562719791669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45997.562719791669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45997.562719791669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45997.562719791669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45997.562719791669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45997.562719791669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45997.562719791669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45997.562719791669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45997.562719791669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45997.562719791669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45997.562719791669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45997.562719791669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45997.562719791669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45997.562719791669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45997.562719791669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45997.562719791669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45997.562719791669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45997.562719791669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0"/>
        <v>45997.562719791669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0"/>
        <v>45997.562719791669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0"/>
        <v>45997.562719791669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ref="G67:G130" ca="1" si="1">IFERROR(NOW()-F67,"")</f>
        <v>45997.562719791669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45997.562719791669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45997.562719791669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45997.562719791669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45997.562719791669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45997.562719791669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45997.562719791669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45997.562719791669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45997.562719791669</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45997.562719791669</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45997.562719791669</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45997.562719791669</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45997.562719791669</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45997.562719791669</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45997.562719791669</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45997.562719791669</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45997.562719791669</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45997.562719791669</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45997.562719791669</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45997.562719791669</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45997.562719791669</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45997.562719791669</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45997.562719791669</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45997.562719791669</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45997.562719791669</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45997.562719791669</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45997.562719791669</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45997.562719791669</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45997.562719791669</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45997.562719791669</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45997.562719791669</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45997.562719791669</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45997.562719791669</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45997.562719791669</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45997.562719791669</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45997.562719791669</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45997.562719791669</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45997.562719791669</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45997.562719791669</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45997.562719791669</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45997.562719791669</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45997.562719791669</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45997.562719791669</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45997.562719791669</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45997.562719791669</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45997.562719791669</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45997.562719791669</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45997.562719791669</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45997.562719791669</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45997.562719791669</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45997.562719791669</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45997.562719791669</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45997.562719791669</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45997.562719791669</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45997.562719791669</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45997.562719791669</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45997.562719791669</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45997.562719791669</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45997.562719791669</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45997.562719791669</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45997.562719791669</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1"/>
        <v>45997.562719791669</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1"/>
        <v>45997.562719791669</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1"/>
        <v>45997.562719791669</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ref="G131:G176" ca="1" si="2">IFERROR(NOW()-F131,"")</f>
        <v>45997.562719791669</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45997.562719791669</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45997.562719791669</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45997.562719791669</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45997.562719791669</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45997.562719791669</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45997.562719791669</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45997.562719791669</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45997.562719791669</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45997.562719791669</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45997.562719791669</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45997.562719791669</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45997.562719791669</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45997.562719791669</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45997.562719791669</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45997.562719791669</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45997.562719791669</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45997.562719791669</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45997.562719791669</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45997.562719791669</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45997.562719791669</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45997.562719791669</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45997.562719791669</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45997.562719791669</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45997.562719791669</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45997.562719791669</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45997.562719791669</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45997.562719791669</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45997.562719791669</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45997.562719791669</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45997.562719791669</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45997.562719791669</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45997.562719791669</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45997.562719791669</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45997.562719791669</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45997.562719791669</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45997.562719791669</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45997.562719791669</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45997.562719791669</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45997.562719791669</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45997.562719791669</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45997.562719791669</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45997.562719791669</v>
      </c>
      <c r="H173" s="91"/>
      <c r="I173" s="107" t="str">
        <f>IFERROR(VLOOKUP(D173,DB!A:F,6,0),"")</f>
        <v/>
      </c>
      <c r="J173" s="107" t="str">
        <f>IFERROR(VLOOKUP(D173,DB!A:G,7,0),"")</f>
        <v/>
      </c>
      <c r="K173" s="93"/>
      <c r="L173" s="87" t="str">
        <f>IFERROR(VLOOKUP(D173,DB!A:I,9,0),"")</f>
        <v/>
      </c>
    </row>
    <row r="174" spans="1:12" ht="15" customHeight="1">
      <c r="A174" s="107"/>
      <c r="B174" s="107" t="str">
        <f>IFERROR(VLOOKUP(D174,DB!A:K,11,0),"")</f>
        <v/>
      </c>
      <c r="C174" s="89"/>
      <c r="D174" s="87"/>
      <c r="E174" s="90"/>
      <c r="F174" s="91"/>
      <c r="G174" s="92">
        <f t="shared" ca="1" si="2"/>
        <v>45997.562719791669</v>
      </c>
      <c r="H174" s="91"/>
      <c r="I174" s="107" t="str">
        <f>IFERROR(VLOOKUP(D174,DB!A:F,6,0),"")</f>
        <v/>
      </c>
      <c r="J174" s="107" t="str">
        <f>IFERROR(VLOOKUP(D174,DB!A:G,7,0),"")</f>
        <v/>
      </c>
      <c r="K174" s="93"/>
      <c r="L174" s="87" t="str">
        <f>IFERROR(VLOOKUP(D174,DB!A:I,9,0),"")</f>
        <v/>
      </c>
    </row>
    <row r="175" spans="1:12" ht="15" customHeight="1">
      <c r="A175" s="107"/>
      <c r="B175" s="107" t="str">
        <f>IFERROR(VLOOKUP(D175,DB!A:K,11,0),"")</f>
        <v/>
      </c>
      <c r="C175" s="89"/>
      <c r="D175" s="87"/>
      <c r="E175" s="90"/>
      <c r="F175" s="91"/>
      <c r="G175" s="92">
        <f t="shared" ca="1" si="2"/>
        <v>45997.562719791669</v>
      </c>
      <c r="H175" s="91"/>
      <c r="I175" s="107" t="str">
        <f>IFERROR(VLOOKUP(D175,DB!A:F,6,0),"")</f>
        <v/>
      </c>
      <c r="J175" s="107" t="str">
        <f>IFERROR(VLOOKUP(D175,DB!A:G,7,0),"")</f>
        <v/>
      </c>
      <c r="K175" s="93"/>
      <c r="L175" s="87" t="str">
        <f>IFERROR(VLOOKUP(D175,DB!A:I,9,0),"")</f>
        <v/>
      </c>
    </row>
    <row r="176" spans="1:12" ht="15" customHeight="1">
      <c r="A176" s="107"/>
      <c r="B176" s="107" t="str">
        <f>IFERROR(VLOOKUP(D176,DB!A:K,11,0),"")</f>
        <v/>
      </c>
      <c r="C176" s="89"/>
      <c r="D176" s="87"/>
      <c r="E176" s="90"/>
      <c r="F176" s="91"/>
      <c r="G176" s="92">
        <f t="shared" ca="1" si="2"/>
        <v>45997.562719791669</v>
      </c>
      <c r="H176" s="91"/>
      <c r="I176" s="107" t="str">
        <f>IFERROR(VLOOKUP(D176,DB!A:F,6,0),"")</f>
        <v/>
      </c>
      <c r="J176" s="107"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7"/>
  <sheetViews>
    <sheetView workbookViewId="0">
      <selection activeCell="D6" sqref="D6"/>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105.73065960648091</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39109</v>
      </c>
      <c r="F3" s="38">
        <v>45926.188877314817</v>
      </c>
      <c r="G3" s="102">
        <f t="shared" ref="G3" ca="1" si="0">IFERROR(NOW()-F3,"")</f>
        <v>71.373842476852587</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39109</v>
      </c>
      <c r="F4" s="104">
        <v>45948.661111111112</v>
      </c>
      <c r="G4" s="105">
        <f t="shared" ref="G4" ca="1" si="1">IFERROR(NOW()-F4,"")</f>
        <v>48.901608680556819</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16.189421180555655</v>
      </c>
      <c r="H5" s="132">
        <v>45981.360798611109</v>
      </c>
      <c r="I5" s="103" t="str">
        <f>IFERROR(VLOOKUP(D5,DB!A:F,6,0),"")</f>
        <v>SCECO</v>
      </c>
      <c r="J5" s="103" t="str">
        <f>IFERROR(VLOOKUP(D5,DB!A:G,7,0),"")</f>
        <v>Dead</v>
      </c>
      <c r="K5" s="103" t="s">
        <v>39134</v>
      </c>
      <c r="L5" s="103" t="str">
        <f>IFERROR(VLOOKUP(D5,DB!A:I,9,0),"")</f>
        <v>Latis</v>
      </c>
    </row>
    <row r="6" spans="1:13">
      <c r="A6" s="37" t="s">
        <v>39135</v>
      </c>
      <c r="B6" s="37" t="str">
        <f>IFERROR(VLOOKUP(D6,DB!A:K,11,0),"")</f>
        <v>R5</v>
      </c>
      <c r="C6" s="37">
        <v>1</v>
      </c>
      <c r="D6" s="37" t="s">
        <v>37850</v>
      </c>
      <c r="E6" s="37" t="s">
        <v>39106</v>
      </c>
      <c r="F6" s="38">
        <v>45997.107488425929</v>
      </c>
      <c r="G6" s="131">
        <f t="shared" ref="G6:G7" ca="1" si="2">IFERROR(NOW()-F6,"")</f>
        <v>0.45523113425588235</v>
      </c>
      <c r="H6" s="38">
        <v>45997.093599537038</v>
      </c>
      <c r="I6" s="37" t="str">
        <f>IFERROR(VLOOKUP(D6,DB!A:F,6,0),"")</f>
        <v>SCECO</v>
      </c>
      <c r="J6" s="37" t="str">
        <f>IFERROR(VLOOKUP(D6,DB!A:G,7,0),"")</f>
        <v>In progress</v>
      </c>
      <c r="K6" s="37" t="s">
        <v>39136</v>
      </c>
      <c r="L6" s="37" t="str">
        <f>IFERROR(VLOOKUP(D6,DB!A:I,9,0),"")</f>
        <v>Latis</v>
      </c>
    </row>
    <row r="7" spans="1:13">
      <c r="A7" s="37"/>
      <c r="B7" s="37" t="str">
        <f>IFERROR(VLOOKUP(D7,DB!A:K,11,0),"")</f>
        <v/>
      </c>
      <c r="C7" s="37"/>
      <c r="D7" s="37"/>
      <c r="E7" s="37"/>
      <c r="F7" s="38"/>
      <c r="G7" s="131">
        <f t="shared" ca="1" si="2"/>
        <v>45997.562719560185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ref="G8:G39" ca="1" si="3">IFERROR(NOW()-F8,"")</f>
        <v>45997.562719560185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45997.562719560185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45997.562719560185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45997.562719560185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45997.562719560185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45997.562719560185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45997.562719560185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45997.562719560185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45997.562719560185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45997.562719560185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45997.562719560185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45997.562719560185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45997.562719560185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45997.562719560185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45997.562719560185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45997.562719560185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45997.562719560185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45997.562719560185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45997.562719560185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45997.562719560185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45997.562719560185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45997.562719560185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45997.562719560185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45997.562719560185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45997.562719560185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45997.562719560185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45997.562719560185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45997.562719560185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t="shared" ca="1" si="3"/>
        <v>45997.562719560185</v>
      </c>
      <c r="H36" s="38"/>
      <c r="I36" s="37" t="str">
        <f>IFERROR(VLOOKUP(D36,DB!A:F,6,0),"")</f>
        <v/>
      </c>
      <c r="J36" s="37" t="str">
        <f>IFERROR(VLOOKUP(D36,DB!A:G,7,0),"")</f>
        <v/>
      </c>
      <c r="K36" s="37"/>
      <c r="L36" s="37" t="str">
        <f>IFERROR(VLOOKUP(D36,DB!A:I,9,0),"")</f>
        <v/>
      </c>
    </row>
    <row r="37" spans="1:12">
      <c r="A37" s="146"/>
      <c r="B37" s="146" t="str">
        <f>IFERROR(VLOOKUP(D37,DB!A:K,11,0),"")</f>
        <v/>
      </c>
      <c r="C37" s="146"/>
      <c r="D37" s="146"/>
      <c r="E37" s="146"/>
      <c r="F37" s="147"/>
      <c r="G37" s="148">
        <f t="shared" ca="1" si="3"/>
        <v>45997.562719560185</v>
      </c>
      <c r="H37" s="147"/>
      <c r="I37" s="146" t="str">
        <f>IFERROR(VLOOKUP(D37,DB!A:F,6,0),"")</f>
        <v/>
      </c>
      <c r="J37" s="146" t="str">
        <f>IFERROR(VLOOKUP(D37,DB!A:G,7,0),"")</f>
        <v/>
      </c>
      <c r="K37" s="146"/>
      <c r="L37" s="146" t="str">
        <f>IFERROR(VLOOKUP(D37,DB!A:I,9,0),"")</f>
        <v/>
      </c>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1"/>
  <sheetViews>
    <sheetView tabSelected="1"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45" ca="1" si="0">IFERROR(NOW()-F2,"-")</f>
        <v>45997.562719560185</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45997.562719560185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45997.562719560185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45997.562719560185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45997.562719560185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45997.562719560185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45997.562719560185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45997.562719560185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45997.562719560185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45997.562719560185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45997.562719560185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45997.562719560185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45997.562719560185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45997.562719560185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45997.562719560185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45997.562719560185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45997.562719560185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45997.562719560185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45997.562719560185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45997.562719560185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45997.562719560185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45997.562719560185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45997.562719560185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45997.562719560185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45997.562719560185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45997.562719560185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45997.562719560185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45997.562719560185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45997.562719560185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45997.562719560185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45997.562719560185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45997.562719560185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45997.562719560185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45997.562719560185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45997.562719560185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45997.562719560185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45997.562719560185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45997.562719560185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45997.562719560185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45997.562719560185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45997.562719560185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45997.562719560185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0"/>
        <v>45997.562719560185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0"/>
        <v>45997.562719560185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ref="G46:G109" ca="1" si="1">IFERROR(NOW()-F46,"-")</f>
        <v>45997.562719560185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45997.562719560185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45997.562719560185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45997.562719560185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45997.562719560185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45997.562719560185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45997.562719560185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45997.562719560185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45997.562719560185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45997.562719560185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45997.562719560185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45997.562719560185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45997.562719560185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45997.562719560185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45997.562719560185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45997.562719560185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45997.562719560185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45997.562719560185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45997.562719560185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45997.562719560185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45997.562719560185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45997.562719560185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45997.562719560185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45997.562719560185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45997.562719560185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45997.562719560185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45997.562719560185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45997.562719560185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45997.562719560185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45997.562719560185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45997.562719560185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45997.562719560185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45997.562719560185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45997.562719560185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45997.562719560185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45997.562719560185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45997.562719560185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45997.562719560185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45997.562719560185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45997.562719560185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45997.562719560185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45997.562719560185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45997.562719560185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45997.562719560185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45997.562719560185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45997.562719560185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45997.562719560185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45997.562719560185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45997.562719560185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45997.562719560185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45997.562719560185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45997.562719560185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45997.562719560185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45997.562719560185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45997.562719560185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45997.562719560185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45997.562719560185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45997.562719560185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45997.562719560185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45997.562719560185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45997.562719560185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45997.562719560185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1"/>
        <v>45997.562719560185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1"/>
        <v>45997.562719560185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ref="G110:G173" ca="1" si="2">IFERROR(NOW()-F110,"-")</f>
        <v>45997.562719560185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45997.562719560185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45997.562719560185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45997.562719560185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45997.562719560185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45997.562719560185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45997.562719560185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45997.562719560185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45997.562719560185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45997.562719560185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45997.562719560185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45997.562719560185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45997.562719560185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45997.562719560185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45997.562719560185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45997.562719560185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45997.562719560185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45997.562719560185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45997.562719560185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45997.562719560185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45997.562719560185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45997.562719560185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45997.562719560185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45997.562719560185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45997.562719560185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45997.562719560185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45997.562719560185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45997.562719560185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45997.562719560185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45997.562719560185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45997.562719560185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45997.562719560185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45997.562719560185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45997.562719560185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45997.562719560185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45997.562719560185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45997.562719560185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45997.562719560185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45997.562719560185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45997.562719560185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45997.562719560185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45997.562719560185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45997.562719560185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45997.562719560185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45997.562719560185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45997.562719560185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45997.562719560185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45997.562719560185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45997.562719560185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45997.562719560185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45997.562719560185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45997.562719560185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45997.562719560185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45997.562719560185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45997.562719560185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45997.562719560185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45997.562719560185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45997.562719560185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45997.562719560185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45997.562719560185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45997.562719560185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45997.562719560185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2"/>
        <v>45997.562719560185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2"/>
        <v>45997.562719560185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ref="G174:G237" ca="1" si="3">IFERROR(NOW()-F174,"-")</f>
        <v>45997.562719560185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45997.562719560185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45997.562719560185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45997.562719560185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45997.562719560185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45997.562719560185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45997.562719560185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45997.562719560185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45997.562719560185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45997.562719560185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45997.562719560185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45997.562719560185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45997.562719560185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45997.562719560185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45997.562719560185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45997.562719560185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45997.562719560185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45997.562719560185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45997.562719560185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45997.562719560185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45997.562719560185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45997.562719560185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45997.562719560185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45997.562719560185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45997.562719560185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45997.562719560185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45997.562719560185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45997.562719560185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45997.562719560185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45997.562719560185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45997.562719560185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45997.562719560185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45997.562719560185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45997.562719560185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45997.562719560185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45997.562719560185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45997.562719560185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45997.562719560185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45997.562719560185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45997.562719560185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45997.562719560185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45997.562719560185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45997.562719560185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45997.562719560185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45997.562719560185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45997.562719560185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45997.562719560185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45997.562719560185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45997.562719560185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45997.562719560185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45997.562719560185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45997.562719560185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45997.562719560185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45997.562719560185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45997.562719560185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45997.562719560185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45997.562719560185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45997.562719560185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45997.562719560185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45997.562719560185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45997.562719560185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45997.562719560185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3"/>
        <v>45997.562719560185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3"/>
        <v>45997.562719560185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ref="G238:G301" ca="1" si="4">IFERROR(NOW()-F238,"-")</f>
        <v>45997.562719560185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45997.562719560185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45997.562719560185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45997.562719560185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45997.562719560185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45997.562719560185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45997.562719560185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45997.562719560185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45997.562719560185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45997.562719560185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45997.562719560185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45997.562719560185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45997.562719560185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45997.562719560185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45997.562719560185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45997.562719560185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45997.562719560185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45997.562719560185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45997.562719560185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45997.562719560185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45997.562719560185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45997.562719560185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45997.562719560185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45997.562719560185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45997.562719560185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45997.562719560185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45997.562719560185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45997.562719560185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45997.562719560185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45997.562719560185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45997.562719560185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45997.562719560185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45997.562719560185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45997.562719560185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45997.562719560185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45997.562719560185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45997.562719560185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45997.562719560185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45997.562719560185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45997.562719560185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45997.562719560185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45997.562719560185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45997.562719560185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45997.562719560185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45997.562719560185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45997.562719560185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45997.562719560185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45997.562719560185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45997.562719560185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45997.562719560185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45997.562719560185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45997.562719560185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45997.562719560185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45997.562719560185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45997.562719560185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45997.562719560185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45997.562719560185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45997.562719560185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45997.562719560185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45997.562719560185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45997.562719560185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45997.562719560185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4"/>
        <v>45997.562719560185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4"/>
        <v>45997.562719560185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ref="G302:G365" ca="1" si="5">IFERROR(NOW()-F302,"-")</f>
        <v>45997.562719560185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45997.562719560185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45997.562719560185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45997.562719560185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45997.562719560185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45997.562719560185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45997.562719560185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45997.562719560185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45997.562719560185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45997.562719560185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45997.562719560185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45997.562719560185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45997.562719560185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45997.562719560185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45997.562719560185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45997.562719560185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45997.562719560185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45997.562719560185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45997.562719560185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45997.562719560185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45997.562719560185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45997.562719560185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45997.562719560185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45997.562719560185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45997.562719560185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45997.562719560185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45997.562719560185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45997.562719560185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45997.562719560185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45997.562719560185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45997.562719560185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45997.562719560185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45997.562719560185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45997.562719560185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45997.562719560185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45997.562719560185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45997.562719560185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45997.562719560185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45997.562719560185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45997.562719560185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45997.562719560185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45997.562719560185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45997.562719560185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45997.562719560185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45997.562719560185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45997.562719560185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45997.562719560185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45997.562719560185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45997.562719560185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45997.562719560185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45997.562719560185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45997.562719560185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45997.562719560185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45997.562719560185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45997.562719560185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45997.562719560185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45997.562719560185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45997.562719560185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45997.562719560185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45997.562719560185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45997.562719560185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45997.562719560185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5"/>
        <v>45997.562719560185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5"/>
        <v>45997.562719560185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ref="G366:G429" ca="1" si="6">IFERROR(NOW()-F366,"-")</f>
        <v>45997.562719560185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45997.562719560185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45997.562719560185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45997.562719560185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45997.562719560185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45997.562719560185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45997.562719560185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45997.562719560185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45997.562719560185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45997.562719560185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45997.562719560185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45997.562719560185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45997.562719560185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45997.562719560185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45997.562719560185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45997.562719560185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45997.562719560185</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45997.562719560185</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45997.562719560185</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45997.562719560185</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45997.562719560185</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45997.562719560185</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45997.562719560185</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45997.562719560185</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45997.562719560185</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45997.562719560185</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45997.562719560185</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45997.562719560185</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45997.562719560185</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45997.562719560185</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45997.562719560185</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45997.562719560185</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45997.562719560185</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45997.562719560185</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45997.562719560185</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45997.562719560185</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45997.562719560185</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45997.562719560185</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45997.562719560185</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45997.562719560185</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45997.562719560185</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45997.562719560185</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45997.562719560185</v>
      </c>
      <c r="H408" s="117"/>
      <c r="I408" s="115" t="str">
        <f>IFERROR(VLOOKUP(D408,DB!A:F,6,0),"")</f>
        <v/>
      </c>
      <c r="J408" s="115" t="str">
        <f>IFERROR(VLOOKUP(D408,DB!A:G,7,0),"")</f>
        <v/>
      </c>
      <c r="K408" s="118"/>
      <c r="L408" s="133" t="str">
        <f>IFERROR(VLOOKUP(D408,DB!A:I,9,0),"")</f>
        <v/>
      </c>
    </row>
    <row r="409" spans="1:12" ht="31.5" customHeight="1">
      <c r="A409" s="114"/>
      <c r="B409" s="115" t="str">
        <f>IFERROR(VLOOKUP(D409,DB!A:K,11,0),"")</f>
        <v/>
      </c>
      <c r="C409" s="116"/>
      <c r="D409" s="115"/>
      <c r="E409" s="138"/>
      <c r="F409" s="117"/>
      <c r="G409" s="72">
        <f t="shared" ca="1" si="6"/>
        <v>45997.562719560185</v>
      </c>
      <c r="H409" s="117"/>
      <c r="I409" s="115" t="str">
        <f>IFERROR(VLOOKUP(D409,DB!A:F,6,0),"")</f>
        <v/>
      </c>
      <c r="J409" s="115" t="str">
        <f>IFERROR(VLOOKUP(D409,DB!A:G,7,0),"")</f>
        <v/>
      </c>
      <c r="K409" s="118"/>
      <c r="L409" s="133" t="str">
        <f>IFERROR(VLOOKUP(D409,DB!A:I,9,0),"")</f>
        <v/>
      </c>
    </row>
    <row r="410" spans="1:12" ht="31.5" customHeight="1">
      <c r="A410" s="114"/>
      <c r="B410" s="115" t="str">
        <f>IFERROR(VLOOKUP(D410,DB!A:K,11,0),"")</f>
        <v/>
      </c>
      <c r="C410" s="116"/>
      <c r="D410" s="115"/>
      <c r="E410" s="138"/>
      <c r="F410" s="117"/>
      <c r="G410" s="72">
        <f t="shared" ca="1" si="6"/>
        <v>45997.562719560185</v>
      </c>
      <c r="H410" s="117"/>
      <c r="I410" s="115" t="str">
        <f>IFERROR(VLOOKUP(D410,DB!A:F,6,0),"")</f>
        <v/>
      </c>
      <c r="J410" s="115" t="str">
        <f>IFERROR(VLOOKUP(D410,DB!A:G,7,0),"")</f>
        <v/>
      </c>
      <c r="K410" s="118"/>
      <c r="L410" s="133" t="str">
        <f>IFERROR(VLOOKUP(D410,DB!A:I,9,0),"")</f>
        <v/>
      </c>
    </row>
    <row r="411" spans="1:12" ht="31.5" customHeight="1">
      <c r="A411" s="139"/>
      <c r="B411" s="140" t="str">
        <f>IFERROR(VLOOKUP(D411,DB!A:K,11,0),"")</f>
        <v/>
      </c>
      <c r="C411" s="141"/>
      <c r="D411" s="140"/>
      <c r="E411" s="138"/>
      <c r="F411" s="142"/>
      <c r="G411" s="143">
        <f t="shared" ca="1" si="6"/>
        <v>45997.562719560185</v>
      </c>
      <c r="H411" s="142"/>
      <c r="I411" s="140" t="str">
        <f>IFERROR(VLOOKUP(D411,DB!A:F,6,0),"")</f>
        <v/>
      </c>
      <c r="J411" s="140" t="str">
        <f>IFERROR(VLOOKUP(D411,DB!A:G,7,0),"")</f>
        <v/>
      </c>
      <c r="K411" s="144"/>
      <c r="L411" s="145" t="str">
        <f>IFERROR(VLOOKUP(D411,DB!A:I,9,0),"")</f>
        <v/>
      </c>
    </row>
  </sheetData>
  <dataValidations count="2">
    <dataValidation allowBlank="1" showInputMessage="1" showErrorMessage="1" sqref="E1" xr:uid="{9E1BC488-8814-4F8A-8DBE-742B3278AB71}"/>
    <dataValidation type="list" allowBlank="1" showInputMessage="1" showErrorMessage="1" sqref="E2:E4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2025-12-06T10:31:40Z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